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mrow\Desktop\"/>
    </mc:Choice>
  </mc:AlternateContent>
  <xr:revisionPtr revIDLastSave="0" documentId="8_{5A2BA151-D884-41DF-9938-3EF723826FC2}" xr6:coauthVersionLast="47" xr6:coauthVersionMax="47" xr10:uidLastSave="{00000000-0000-0000-0000-000000000000}"/>
  <bookViews>
    <workbookView xWindow="-108" yWindow="-108" windowWidth="23256" windowHeight="12456" firstSheet="7" activeTab="10" xr2:uid="{00000000-000D-0000-FFFF-FFFF00000000}"/>
  </bookViews>
  <sheets>
    <sheet name=" U14 Dziewczęta 09.09" sheetId="1" r:id="rId1"/>
    <sheet name="U14 CHŁOPCY 09.09" sheetId="2" r:id="rId2"/>
    <sheet name=" U 16 DZIEWCZĘTA 09.09" sheetId="3" r:id="rId3"/>
    <sheet name="U 16 Chłopcy 09.09" sheetId="4" r:id="rId4"/>
    <sheet name="U14 Dziewczęta 28.05 " sheetId="7" r:id="rId5"/>
    <sheet name="U14 CHŁOPCY 28.05" sheetId="8" r:id="rId6"/>
    <sheet name=" U 16 DZIEWCZĘTA 28.05" sheetId="9" r:id="rId7"/>
    <sheet name="U 16 Chłopcy 28.05" sheetId="10" r:id="rId8"/>
    <sheet name="Punktacja drużynowa" sheetId="6" r:id="rId9"/>
    <sheet name="Wyniki Halowa LA" sheetId="11" r:id="rId10"/>
    <sheet name="Podsumowanie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2" l="1"/>
  <c r="M18" i="12"/>
  <c r="O18" i="12" s="1"/>
  <c r="R18" i="12" s="1"/>
  <c r="H18" i="12"/>
  <c r="H17" i="12"/>
  <c r="M16" i="12"/>
  <c r="O16" i="12" s="1"/>
  <c r="R16" i="12" s="1"/>
  <c r="K16" i="12"/>
  <c r="N16" i="12" s="1"/>
  <c r="H16" i="12"/>
  <c r="H15" i="12"/>
  <c r="M14" i="12"/>
  <c r="D14" i="12"/>
  <c r="C14" i="12"/>
  <c r="G14" i="12" s="1"/>
  <c r="E13" i="12"/>
  <c r="D13" i="12"/>
  <c r="E12" i="12"/>
  <c r="C11" i="12"/>
  <c r="C7" i="12"/>
  <c r="M15" i="7"/>
  <c r="C15" i="6" s="1"/>
  <c r="M16" i="7"/>
  <c r="C16" i="6" s="1"/>
  <c r="I16" i="6" s="1"/>
  <c r="M17" i="7"/>
  <c r="C17" i="6" s="1"/>
  <c r="I17" i="6" s="1"/>
  <c r="M18" i="7"/>
  <c r="C18" i="6" s="1"/>
  <c r="I18" i="6" s="1"/>
  <c r="M19" i="7"/>
  <c r="C19" i="6" s="1"/>
  <c r="M15" i="8"/>
  <c r="M16" i="8"/>
  <c r="M17" i="8"/>
  <c r="M18" i="8"/>
  <c r="M19" i="8"/>
  <c r="O19" i="9"/>
  <c r="K19" i="6" s="1"/>
  <c r="N19" i="6" s="1"/>
  <c r="O18" i="9"/>
  <c r="K18" i="6" s="1"/>
  <c r="N18" i="6" s="1"/>
  <c r="O17" i="9"/>
  <c r="K17" i="6" s="1"/>
  <c r="N17" i="6" s="1"/>
  <c r="O16" i="9"/>
  <c r="K16" i="6" s="1"/>
  <c r="N16" i="6" s="1"/>
  <c r="O15" i="9"/>
  <c r="K15" i="6" s="1"/>
  <c r="N15" i="6" s="1"/>
  <c r="O14" i="4"/>
  <c r="F14" i="12" s="1"/>
  <c r="O15" i="4"/>
  <c r="O16" i="4"/>
  <c r="O17" i="4"/>
  <c r="O18" i="4"/>
  <c r="O19" i="4"/>
  <c r="O20" i="10"/>
  <c r="M19" i="6" s="1"/>
  <c r="O19" i="6" s="1"/>
  <c r="R19" i="6" s="1"/>
  <c r="O19" i="10"/>
  <c r="M18" i="6" s="1"/>
  <c r="O18" i="6" s="1"/>
  <c r="O18" i="10"/>
  <c r="M17" i="6" s="1"/>
  <c r="O17" i="6" s="1"/>
  <c r="P17" i="6" s="1"/>
  <c r="O17" i="10"/>
  <c r="M16" i="6" s="1"/>
  <c r="O16" i="6" s="1"/>
  <c r="O16" i="10"/>
  <c r="M15" i="6" s="1"/>
  <c r="O15" i="6" s="1"/>
  <c r="P15" i="6" s="1"/>
  <c r="O15" i="10"/>
  <c r="H18" i="6"/>
  <c r="H15" i="6"/>
  <c r="H16" i="6"/>
  <c r="H17" i="6"/>
  <c r="H19" i="6"/>
  <c r="O13" i="10"/>
  <c r="M13" i="6" s="1"/>
  <c r="O14" i="10"/>
  <c r="M14" i="6" s="1"/>
  <c r="O12" i="4"/>
  <c r="F12" i="6" s="1"/>
  <c r="O13" i="4"/>
  <c r="F13" i="6" s="1"/>
  <c r="F14" i="6"/>
  <c r="O13" i="9"/>
  <c r="K13" i="6" s="1"/>
  <c r="O14" i="9"/>
  <c r="K14" i="6" s="1"/>
  <c r="O13" i="3"/>
  <c r="D13" i="6" s="1"/>
  <c r="O14" i="3"/>
  <c r="D14" i="6" s="1"/>
  <c r="O12" i="3"/>
  <c r="D12" i="6" s="1"/>
  <c r="M13" i="8"/>
  <c r="L13" i="6" s="1"/>
  <c r="M14" i="8"/>
  <c r="L14" i="6" s="1"/>
  <c r="M12" i="2"/>
  <c r="E12" i="6" s="1"/>
  <c r="M13" i="2"/>
  <c r="E13" i="6" s="1"/>
  <c r="M14" i="2"/>
  <c r="E14" i="6" s="1"/>
  <c r="M13" i="7"/>
  <c r="J13" i="6" s="1"/>
  <c r="M14" i="7"/>
  <c r="J14" i="6" s="1"/>
  <c r="M6" i="1"/>
  <c r="C6" i="6" s="1"/>
  <c r="M7" i="1"/>
  <c r="C7" i="6" s="1"/>
  <c r="M8" i="1"/>
  <c r="C8" i="6" s="1"/>
  <c r="M9" i="1"/>
  <c r="C9" i="6" s="1"/>
  <c r="M10" i="1"/>
  <c r="C10" i="6" s="1"/>
  <c r="M11" i="1"/>
  <c r="C11" i="6" s="1"/>
  <c r="M12" i="1"/>
  <c r="C12" i="6" s="1"/>
  <c r="M13" i="1"/>
  <c r="C13" i="6" s="1"/>
  <c r="M14" i="1"/>
  <c r="C14" i="6" s="1"/>
  <c r="L14" i="12" l="1"/>
  <c r="O14" i="12" s="1"/>
  <c r="F12" i="12"/>
  <c r="C10" i="12"/>
  <c r="C12" i="12"/>
  <c r="G12" i="12" s="1"/>
  <c r="M13" i="12"/>
  <c r="J14" i="12"/>
  <c r="N14" i="12" s="1"/>
  <c r="Q14" i="12" s="1"/>
  <c r="C16" i="12"/>
  <c r="I16" i="12" s="1"/>
  <c r="C18" i="12"/>
  <c r="I18" i="12" s="1"/>
  <c r="C6" i="12"/>
  <c r="D12" i="12"/>
  <c r="C13" i="12"/>
  <c r="G13" i="12" s="1"/>
  <c r="K14" i="12"/>
  <c r="F13" i="12"/>
  <c r="H13" i="12" s="1"/>
  <c r="E14" i="12"/>
  <c r="H14" i="12" s="1"/>
  <c r="C15" i="12"/>
  <c r="I15" i="12" s="1"/>
  <c r="C17" i="12"/>
  <c r="G17" i="12" s="1"/>
  <c r="C19" i="12"/>
  <c r="I19" i="12" s="1"/>
  <c r="C8" i="12"/>
  <c r="J13" i="12"/>
  <c r="N13" i="12" s="1"/>
  <c r="Q13" i="12" s="1"/>
  <c r="K18" i="12"/>
  <c r="N18" i="12" s="1"/>
  <c r="P18" i="12" s="1"/>
  <c r="K13" i="12"/>
  <c r="K15" i="12"/>
  <c r="N15" i="12" s="1"/>
  <c r="P15" i="12" s="1"/>
  <c r="K17" i="12"/>
  <c r="N17" i="12" s="1"/>
  <c r="P17" i="12" s="1"/>
  <c r="K19" i="12"/>
  <c r="N19" i="12" s="1"/>
  <c r="R18" i="6"/>
  <c r="C9" i="12"/>
  <c r="L13" i="12"/>
  <c r="M15" i="12"/>
  <c r="O15" i="12" s="1"/>
  <c r="R15" i="12" s="1"/>
  <c r="M17" i="12"/>
  <c r="O17" i="12" s="1"/>
  <c r="R17" i="12" s="1"/>
  <c r="M19" i="12"/>
  <c r="O19" i="12" s="1"/>
  <c r="R19" i="12" s="1"/>
  <c r="P14" i="12"/>
  <c r="Q17" i="12"/>
  <c r="P16" i="12"/>
  <c r="P19" i="12"/>
  <c r="G15" i="12"/>
  <c r="G16" i="12"/>
  <c r="Q16" i="12" s="1"/>
  <c r="U16" i="12" s="1"/>
  <c r="G19" i="12"/>
  <c r="Q19" i="12" s="1"/>
  <c r="U19" i="12" s="1"/>
  <c r="H12" i="12"/>
  <c r="I17" i="12"/>
  <c r="G18" i="12"/>
  <c r="Q18" i="12" s="1"/>
  <c r="U18" i="12" s="1"/>
  <c r="P19" i="6"/>
  <c r="P18" i="6"/>
  <c r="P16" i="6"/>
  <c r="I19" i="6"/>
  <c r="G19" i="6"/>
  <c r="Q19" i="6" s="1"/>
  <c r="U19" i="6" s="1"/>
  <c r="G18" i="6"/>
  <c r="Q18" i="6" s="1"/>
  <c r="G17" i="6"/>
  <c r="Q17" i="6" s="1"/>
  <c r="G16" i="6"/>
  <c r="I15" i="6"/>
  <c r="G15" i="6"/>
  <c r="R17" i="6"/>
  <c r="R16" i="6"/>
  <c r="R15" i="6"/>
  <c r="Q16" i="6"/>
  <c r="Q15" i="6"/>
  <c r="I14" i="6"/>
  <c r="O14" i="6"/>
  <c r="I13" i="6"/>
  <c r="G13" i="6"/>
  <c r="G14" i="6"/>
  <c r="G12" i="6"/>
  <c r="N14" i="6"/>
  <c r="N13" i="6"/>
  <c r="O13" i="6"/>
  <c r="P13" i="6" s="1"/>
  <c r="H14" i="6"/>
  <c r="H13" i="6"/>
  <c r="H12" i="6"/>
  <c r="M12" i="7"/>
  <c r="M12" i="8"/>
  <c r="O12" i="10"/>
  <c r="I12" i="6"/>
  <c r="O12" i="9"/>
  <c r="O11" i="10"/>
  <c r="O10" i="10"/>
  <c r="O9" i="10"/>
  <c r="O8" i="10"/>
  <c r="O7" i="10"/>
  <c r="O6" i="10"/>
  <c r="O5" i="10"/>
  <c r="M6" i="8"/>
  <c r="M7" i="8"/>
  <c r="M8" i="8"/>
  <c r="M9" i="8"/>
  <c r="M10" i="8"/>
  <c r="M11" i="8"/>
  <c r="O11" i="9"/>
  <c r="O10" i="9"/>
  <c r="O9" i="9"/>
  <c r="O8" i="9"/>
  <c r="O7" i="9"/>
  <c r="O6" i="9"/>
  <c r="O5" i="9"/>
  <c r="M5" i="8"/>
  <c r="M11" i="7"/>
  <c r="M10" i="7"/>
  <c r="M9" i="7"/>
  <c r="M8" i="7"/>
  <c r="M7" i="7"/>
  <c r="M6" i="7"/>
  <c r="M5" i="7"/>
  <c r="K12" i="6" l="1"/>
  <c r="K12" i="12"/>
  <c r="K6" i="6"/>
  <c r="K6" i="12"/>
  <c r="M9" i="6"/>
  <c r="M9" i="12"/>
  <c r="J8" i="6"/>
  <c r="J8" i="12"/>
  <c r="K8" i="6"/>
  <c r="N8" i="6" s="1"/>
  <c r="K8" i="12"/>
  <c r="L7" i="6"/>
  <c r="L7" i="12"/>
  <c r="O7" i="12" s="1"/>
  <c r="M11" i="6"/>
  <c r="M11" i="12"/>
  <c r="P14" i="6"/>
  <c r="Q15" i="12"/>
  <c r="U15" i="12" s="1"/>
  <c r="I14" i="12"/>
  <c r="J10" i="6"/>
  <c r="J10" i="12"/>
  <c r="N10" i="12" s="1"/>
  <c r="K10" i="6"/>
  <c r="N10" i="6" s="1"/>
  <c r="K10" i="12"/>
  <c r="M5" i="6"/>
  <c r="M5" i="12"/>
  <c r="L6" i="6"/>
  <c r="L6" i="12"/>
  <c r="O6" i="12" s="1"/>
  <c r="J11" i="6"/>
  <c r="J11" i="12"/>
  <c r="K11" i="6"/>
  <c r="K11" i="12"/>
  <c r="M12" i="6"/>
  <c r="M12" i="12"/>
  <c r="L5" i="6"/>
  <c r="O5" i="6" s="1"/>
  <c r="L5" i="12"/>
  <c r="L11" i="6"/>
  <c r="L11" i="12"/>
  <c r="M7" i="6"/>
  <c r="M7" i="12"/>
  <c r="L12" i="6"/>
  <c r="O12" i="6" s="1"/>
  <c r="L12" i="12"/>
  <c r="U18" i="6"/>
  <c r="K9" i="6"/>
  <c r="K9" i="12"/>
  <c r="M6" i="6"/>
  <c r="M6" i="12"/>
  <c r="P13" i="12"/>
  <c r="J5" i="6"/>
  <c r="N5" i="6" s="1"/>
  <c r="J5" i="12"/>
  <c r="N5" i="12" s="1"/>
  <c r="K5" i="6"/>
  <c r="K5" i="12"/>
  <c r="L10" i="6"/>
  <c r="L10" i="12"/>
  <c r="O10" i="12" s="1"/>
  <c r="M8" i="6"/>
  <c r="M8" i="12"/>
  <c r="J12" i="6"/>
  <c r="J12" i="12"/>
  <c r="N12" i="12" s="1"/>
  <c r="U17" i="12"/>
  <c r="I12" i="12"/>
  <c r="J9" i="6"/>
  <c r="J9" i="12"/>
  <c r="J6" i="6"/>
  <c r="N6" i="6" s="1"/>
  <c r="J6" i="12"/>
  <c r="L9" i="6"/>
  <c r="L9" i="12"/>
  <c r="O9" i="12" s="1"/>
  <c r="I13" i="12"/>
  <c r="R14" i="12"/>
  <c r="U14" i="12" s="1"/>
  <c r="J7" i="6"/>
  <c r="J7" i="12"/>
  <c r="K7" i="6"/>
  <c r="K7" i="12"/>
  <c r="L8" i="6"/>
  <c r="O8" i="6" s="1"/>
  <c r="L8" i="12"/>
  <c r="M10" i="6"/>
  <c r="O10" i="6" s="1"/>
  <c r="M10" i="12"/>
  <c r="O13" i="12"/>
  <c r="R13" i="12" s="1"/>
  <c r="U13" i="12" s="1"/>
  <c r="U15" i="6"/>
  <c r="R14" i="6"/>
  <c r="U17" i="6"/>
  <c r="U16" i="6"/>
  <c r="R13" i="6"/>
  <c r="Q13" i="6"/>
  <c r="Q14" i="6"/>
  <c r="N12" i="6"/>
  <c r="N11" i="6"/>
  <c r="N9" i="6"/>
  <c r="N7" i="6"/>
  <c r="O11" i="6"/>
  <c r="O9" i="6"/>
  <c r="P9" i="6" s="1"/>
  <c r="O7" i="6"/>
  <c r="O6" i="6"/>
  <c r="O8" i="12" l="1"/>
  <c r="Q12" i="12"/>
  <c r="P5" i="12"/>
  <c r="O12" i="12"/>
  <c r="R12" i="12" s="1"/>
  <c r="P10" i="12"/>
  <c r="N6" i="12"/>
  <c r="N11" i="12"/>
  <c r="N8" i="12"/>
  <c r="N7" i="12"/>
  <c r="N9" i="12"/>
  <c r="O11" i="12"/>
  <c r="O5" i="12"/>
  <c r="R12" i="6"/>
  <c r="P12" i="6"/>
  <c r="P10" i="6"/>
  <c r="P5" i="6"/>
  <c r="P6" i="6"/>
  <c r="P7" i="6"/>
  <c r="P11" i="6"/>
  <c r="P8" i="6"/>
  <c r="U14" i="6"/>
  <c r="U13" i="6"/>
  <c r="Q12" i="6"/>
  <c r="O11" i="4"/>
  <c r="O10" i="4"/>
  <c r="O9" i="4"/>
  <c r="O8" i="4"/>
  <c r="O7" i="4"/>
  <c r="O6" i="4"/>
  <c r="O5" i="4"/>
  <c r="O6" i="3"/>
  <c r="D6" i="12" s="1"/>
  <c r="O7" i="3"/>
  <c r="D7" i="12" s="1"/>
  <c r="O8" i="3"/>
  <c r="D8" i="12" s="1"/>
  <c r="O9" i="3"/>
  <c r="D9" i="12" s="1"/>
  <c r="O10" i="3"/>
  <c r="D10" i="12" s="1"/>
  <c r="O11" i="3"/>
  <c r="D11" i="12" s="1"/>
  <c r="O5" i="3"/>
  <c r="D5" i="12" s="1"/>
  <c r="M11" i="2"/>
  <c r="M10" i="2"/>
  <c r="M9" i="2"/>
  <c r="M8" i="2"/>
  <c r="M7" i="2"/>
  <c r="M6" i="2"/>
  <c r="M5" i="2"/>
  <c r="M5" i="1"/>
  <c r="C5" i="12" s="1"/>
  <c r="G5" i="12" s="1"/>
  <c r="Q5" i="12" s="1"/>
  <c r="G7" i="12" l="1"/>
  <c r="I7" i="12"/>
  <c r="F11" i="6"/>
  <c r="F11" i="12"/>
  <c r="Q9" i="12"/>
  <c r="P9" i="12"/>
  <c r="F9" i="6"/>
  <c r="H9" i="6" s="1"/>
  <c r="R9" i="6" s="1"/>
  <c r="F9" i="12"/>
  <c r="G8" i="12"/>
  <c r="Q8" i="12" s="1"/>
  <c r="E9" i="6"/>
  <c r="E9" i="12"/>
  <c r="H9" i="12" s="1"/>
  <c r="R9" i="12" s="1"/>
  <c r="G6" i="12"/>
  <c r="I6" i="12"/>
  <c r="P7" i="12"/>
  <c r="Q7" i="12"/>
  <c r="E10" i="6"/>
  <c r="H10" i="6" s="1"/>
  <c r="R10" i="6" s="1"/>
  <c r="E10" i="12"/>
  <c r="E11" i="6"/>
  <c r="E11" i="12"/>
  <c r="H11" i="12" s="1"/>
  <c r="R11" i="12" s="1"/>
  <c r="F5" i="6"/>
  <c r="F5" i="12"/>
  <c r="P8" i="12"/>
  <c r="P12" i="12"/>
  <c r="G9" i="12"/>
  <c r="E8" i="6"/>
  <c r="H8" i="6" s="1"/>
  <c r="R8" i="6" s="1"/>
  <c r="E8" i="12"/>
  <c r="F6" i="6"/>
  <c r="H6" i="6" s="1"/>
  <c r="R6" i="6" s="1"/>
  <c r="F6" i="12"/>
  <c r="P11" i="12"/>
  <c r="U12" i="12"/>
  <c r="E5" i="6"/>
  <c r="E5" i="12"/>
  <c r="G11" i="12"/>
  <c r="Q11" i="12" s="1"/>
  <c r="I11" i="12"/>
  <c r="F7" i="6"/>
  <c r="F7" i="12"/>
  <c r="Q6" i="12"/>
  <c r="U6" i="12" s="1"/>
  <c r="P6" i="12"/>
  <c r="E7" i="6"/>
  <c r="E7" i="12"/>
  <c r="H7" i="12" s="1"/>
  <c r="R7" i="12" s="1"/>
  <c r="F10" i="6"/>
  <c r="F10" i="12"/>
  <c r="E6" i="6"/>
  <c r="E6" i="12"/>
  <c r="H6" i="12" s="1"/>
  <c r="R6" i="12" s="1"/>
  <c r="I10" i="12"/>
  <c r="G10" i="12"/>
  <c r="Q10" i="12" s="1"/>
  <c r="F8" i="6"/>
  <c r="F8" i="12"/>
  <c r="U12" i="6"/>
  <c r="H5" i="6"/>
  <c r="R5" i="6" s="1"/>
  <c r="H11" i="6"/>
  <c r="R11" i="6" s="1"/>
  <c r="H7" i="6"/>
  <c r="R7" i="6" s="1"/>
  <c r="D11" i="6"/>
  <c r="G11" i="6" s="1"/>
  <c r="Q11" i="6" s="1"/>
  <c r="D10" i="6"/>
  <c r="D9" i="6"/>
  <c r="D8" i="6"/>
  <c r="G8" i="6" s="1"/>
  <c r="Q8" i="6" s="1"/>
  <c r="D7" i="6"/>
  <c r="D6" i="6"/>
  <c r="G6" i="6" s="1"/>
  <c r="Q6" i="6" s="1"/>
  <c r="D5" i="6"/>
  <c r="C5" i="6"/>
  <c r="U11" i="12" l="1"/>
  <c r="H8" i="12"/>
  <c r="R8" i="12" s="1"/>
  <c r="U8" i="12" s="1"/>
  <c r="U9" i="12"/>
  <c r="I9" i="12"/>
  <c r="I5" i="12"/>
  <c r="H5" i="12"/>
  <c r="R5" i="12" s="1"/>
  <c r="U5" i="12" s="1"/>
  <c r="U10" i="12"/>
  <c r="H10" i="12"/>
  <c r="R10" i="12" s="1"/>
  <c r="I8" i="12"/>
  <c r="U7" i="12"/>
  <c r="U6" i="6"/>
  <c r="U8" i="6"/>
  <c r="U11" i="6"/>
  <c r="I8" i="6"/>
  <c r="I11" i="6"/>
  <c r="I10" i="6"/>
  <c r="G10" i="6"/>
  <c r="G9" i="6"/>
  <c r="G7" i="6"/>
  <c r="I7" i="6"/>
  <c r="I6" i="6"/>
  <c r="G5" i="6"/>
  <c r="I5" i="6"/>
  <c r="I9" i="6"/>
  <c r="Q5" i="6" l="1"/>
  <c r="U5" i="6" s="1"/>
  <c r="Q7" i="6"/>
  <c r="U7" i="6" s="1"/>
  <c r="Q9" i="6"/>
  <c r="U9" i="6" s="1"/>
  <c r="Q10" i="6"/>
  <c r="U10" i="6" s="1"/>
</calcChain>
</file>

<file path=xl/sharedStrings.xml><?xml version="1.0" encoding="utf-8"?>
<sst xmlns="http://schemas.openxmlformats.org/spreadsheetml/2006/main" count="809" uniqueCount="291">
  <si>
    <t>Lp.</t>
  </si>
  <si>
    <t>SZKOŁA</t>
  </si>
  <si>
    <t>czas</t>
  </si>
  <si>
    <t>pkt</t>
  </si>
  <si>
    <t>60 m</t>
  </si>
  <si>
    <t>U-14</t>
  </si>
  <si>
    <t>300 m</t>
  </si>
  <si>
    <t>600 m</t>
  </si>
  <si>
    <t>piłeczka palantowa</t>
  </si>
  <si>
    <t>skok w dal strefa</t>
  </si>
  <si>
    <t>metry</t>
  </si>
  <si>
    <t>1.</t>
  </si>
  <si>
    <t>2.</t>
  </si>
  <si>
    <t>3.</t>
  </si>
  <si>
    <t>4.</t>
  </si>
  <si>
    <t>5.</t>
  </si>
  <si>
    <t>6.</t>
  </si>
  <si>
    <t>7.</t>
  </si>
  <si>
    <t>8.</t>
  </si>
  <si>
    <t>suma pkt</t>
  </si>
  <si>
    <t>U-16</t>
  </si>
  <si>
    <t>100 m</t>
  </si>
  <si>
    <t>kula 3 kg</t>
  </si>
  <si>
    <t>sztafeta 4x100</t>
  </si>
  <si>
    <t>1000 m</t>
  </si>
  <si>
    <t>U 14</t>
  </si>
  <si>
    <t>CHŁOPCY</t>
  </si>
  <si>
    <t>DZIEWCZĘTA</t>
  </si>
  <si>
    <t>RAZEM</t>
  </si>
  <si>
    <t>U 16</t>
  </si>
  <si>
    <t>Razem DZ</t>
  </si>
  <si>
    <t>Razem CHŁ</t>
  </si>
  <si>
    <t>kula 4 kg</t>
  </si>
  <si>
    <t>m</t>
  </si>
  <si>
    <t>PKT I etap</t>
  </si>
  <si>
    <t>PKT</t>
  </si>
  <si>
    <t>9.</t>
  </si>
  <si>
    <t>II. SZKOLNA LIGA LEKKOATLETYCZNA "SZUKAMY OLIMIPIJCZYKÓW</t>
  </si>
  <si>
    <t>Roczniki 2013 i młodsi</t>
  </si>
  <si>
    <t>SKAWINA 28.05.2026</t>
  </si>
  <si>
    <t>Roczniki 2011-2012</t>
  </si>
  <si>
    <t>10.</t>
  </si>
  <si>
    <t>SKAWINA 09.09.2025</t>
  </si>
  <si>
    <t>I RZUT 09.09.2025</t>
  </si>
  <si>
    <t>SP Wola Radziszowska</t>
  </si>
  <si>
    <t>SP-1 Skawina</t>
  </si>
  <si>
    <t>SP-6 Skawina</t>
  </si>
  <si>
    <t>SP Wielkie Drogi</t>
  </si>
  <si>
    <t>SP Zelczyna</t>
  </si>
  <si>
    <t>SP Rzozów</t>
  </si>
  <si>
    <t>ZSP Krzęcin</t>
  </si>
  <si>
    <t>SP Jaśkowice</t>
  </si>
  <si>
    <t>SP Kopanka</t>
  </si>
  <si>
    <t>SP Radziszów</t>
  </si>
  <si>
    <t>9.35</t>
  </si>
  <si>
    <t>9.72</t>
  </si>
  <si>
    <t>9.97</t>
  </si>
  <si>
    <t>9.99</t>
  </si>
  <si>
    <t>10.28</t>
  </si>
  <si>
    <t>10.85</t>
  </si>
  <si>
    <t>12.35</t>
  </si>
  <si>
    <t>9.46</t>
  </si>
  <si>
    <t>9.55</t>
  </si>
  <si>
    <t>9.84</t>
  </si>
  <si>
    <t>9.83</t>
  </si>
  <si>
    <t>11.08</t>
  </si>
  <si>
    <t>10.34</t>
  </si>
  <si>
    <t>12.76</t>
  </si>
  <si>
    <t>14.54</t>
  </si>
  <si>
    <t>15.16</t>
  </si>
  <si>
    <t>15.55</t>
  </si>
  <si>
    <t>16.24</t>
  </si>
  <si>
    <t>17.36</t>
  </si>
  <si>
    <t>19.01</t>
  </si>
  <si>
    <t>16.28</t>
  </si>
  <si>
    <t>13.42</t>
  </si>
  <si>
    <t>13.56</t>
  </si>
  <si>
    <t>14.39</t>
  </si>
  <si>
    <t>14.41</t>
  </si>
  <si>
    <t>14.43</t>
  </si>
  <si>
    <t>14.55</t>
  </si>
  <si>
    <t>16.43</t>
  </si>
  <si>
    <t>16.00</t>
  </si>
  <si>
    <t>10.27</t>
  </si>
  <si>
    <t>6.37</t>
  </si>
  <si>
    <t>5.37</t>
  </si>
  <si>
    <t>8.14</t>
  </si>
  <si>
    <t>6.68</t>
  </si>
  <si>
    <t>6.64</t>
  </si>
  <si>
    <t>5.47</t>
  </si>
  <si>
    <t>8.29</t>
  </si>
  <si>
    <t>7.60</t>
  </si>
  <si>
    <t>8.02</t>
  </si>
  <si>
    <t>9.17</t>
  </si>
  <si>
    <t>7.37</t>
  </si>
  <si>
    <t>6.62</t>
  </si>
  <si>
    <t>6.99</t>
  </si>
  <si>
    <t>55.09</t>
  </si>
  <si>
    <t>58.26</t>
  </si>
  <si>
    <t>59.24</t>
  </si>
  <si>
    <t>1;00.07</t>
  </si>
  <si>
    <t>1;00.09</t>
  </si>
  <si>
    <t>1;02.19</t>
  </si>
  <si>
    <t>1;05.51</t>
  </si>
  <si>
    <t>1;14.38</t>
  </si>
  <si>
    <t>50.44</t>
  </si>
  <si>
    <t>51.07</t>
  </si>
  <si>
    <t>54.15</t>
  </si>
  <si>
    <t>54.78</t>
  </si>
  <si>
    <t>57.81</t>
  </si>
  <si>
    <t>57.84</t>
  </si>
  <si>
    <t>1;00.29</t>
  </si>
  <si>
    <t>1;02.66</t>
  </si>
  <si>
    <t>43.50</t>
  </si>
  <si>
    <t>53.01</t>
  </si>
  <si>
    <t>53.85</t>
  </si>
  <si>
    <t>54.42</t>
  </si>
  <si>
    <t>57.91</t>
  </si>
  <si>
    <t>58.58</t>
  </si>
  <si>
    <t>59.99</t>
  </si>
  <si>
    <t>1;02.69</t>
  </si>
  <si>
    <t>1;27.36</t>
  </si>
  <si>
    <t>45.66</t>
  </si>
  <si>
    <t>46.97</t>
  </si>
  <si>
    <t>47.92</t>
  </si>
  <si>
    <t>49.13</t>
  </si>
  <si>
    <t>50.17</t>
  </si>
  <si>
    <t>52.03</t>
  </si>
  <si>
    <t>55.01</t>
  </si>
  <si>
    <t>55.48</t>
  </si>
  <si>
    <t>59.16</t>
  </si>
  <si>
    <t>2;14.37</t>
  </si>
  <si>
    <t>2;17.37</t>
  </si>
  <si>
    <t>2;19.96</t>
  </si>
  <si>
    <t>2;20.52</t>
  </si>
  <si>
    <t>2;34.88</t>
  </si>
  <si>
    <t>2;37.11</t>
  </si>
  <si>
    <t>2;39.47</t>
  </si>
  <si>
    <t>2;01.81</t>
  </si>
  <si>
    <t>2;10.47</t>
  </si>
  <si>
    <t>2;11.45</t>
  </si>
  <si>
    <t>2;12.17</t>
  </si>
  <si>
    <t>2;24.39</t>
  </si>
  <si>
    <t>2;24.52</t>
  </si>
  <si>
    <t>2;24.80</t>
  </si>
  <si>
    <t>2;28.25</t>
  </si>
  <si>
    <t>1;55.93</t>
  </si>
  <si>
    <t>1;58.87</t>
  </si>
  <si>
    <t>2;01.27</t>
  </si>
  <si>
    <t>2;01.86</t>
  </si>
  <si>
    <t>2;04.16</t>
  </si>
  <si>
    <t>2;15.84</t>
  </si>
  <si>
    <t>2;26.96</t>
  </si>
  <si>
    <t>2;53.09</t>
  </si>
  <si>
    <t>3;22.64</t>
  </si>
  <si>
    <t>3;24.03</t>
  </si>
  <si>
    <t>3;29.81</t>
  </si>
  <si>
    <t>3;33.33</t>
  </si>
  <si>
    <t>3;42.36</t>
  </si>
  <si>
    <t>3;44.22</t>
  </si>
  <si>
    <t>3;45.29</t>
  </si>
  <si>
    <t>3;55.52</t>
  </si>
  <si>
    <t>3;58.16</t>
  </si>
  <si>
    <t>3.79</t>
  </si>
  <si>
    <t>3.42</t>
  </si>
  <si>
    <t>3.36</t>
  </si>
  <si>
    <t>4.16</t>
  </si>
  <si>
    <t>3.81</t>
  </si>
  <si>
    <t>4.05</t>
  </si>
  <si>
    <t>3.64</t>
  </si>
  <si>
    <t>3.50</t>
  </si>
  <si>
    <t>4.51</t>
  </si>
  <si>
    <t>5.12</t>
  </si>
  <si>
    <t>4.23</t>
  </si>
  <si>
    <t>4.48</t>
  </si>
  <si>
    <t>4.11</t>
  </si>
  <si>
    <t>3.76</t>
  </si>
  <si>
    <t>3.97</t>
  </si>
  <si>
    <t>3.94</t>
  </si>
  <si>
    <t>2.64</t>
  </si>
  <si>
    <t>58.24</t>
  </si>
  <si>
    <t>58.74</t>
  </si>
  <si>
    <t>59.14</t>
  </si>
  <si>
    <t>59.26</t>
  </si>
  <si>
    <t>59.31</t>
  </si>
  <si>
    <t>1;00.31</t>
  </si>
  <si>
    <t>1;01.41</t>
  </si>
  <si>
    <t>1;10.06</t>
  </si>
  <si>
    <t>15.71</t>
  </si>
  <si>
    <t>4.06</t>
  </si>
  <si>
    <t>3.68</t>
  </si>
  <si>
    <t>3.11</t>
  </si>
  <si>
    <t>2.96</t>
  </si>
  <si>
    <t>4.35</t>
  </si>
  <si>
    <t>3.98</t>
  </si>
  <si>
    <t>3.56</t>
  </si>
  <si>
    <t>3.34</t>
  </si>
  <si>
    <t>3.27</t>
  </si>
  <si>
    <t>3.09</t>
  </si>
  <si>
    <t>2.89</t>
  </si>
  <si>
    <t>sztafeta 4x100 MIX</t>
  </si>
  <si>
    <t>nazwa szkoły</t>
  </si>
  <si>
    <t>punkty</t>
  </si>
  <si>
    <t>Szkoła Podstawowa nr 2 w Skawinie</t>
  </si>
  <si>
    <t>Szkoła Podstawowa nr 1 w Skawinie</t>
  </si>
  <si>
    <t xml:space="preserve">Szkoła Podstawowa nr 1 w Skawinie </t>
  </si>
  <si>
    <t>Zespół Szkolno-Przedszkolny w Krzęcinie</t>
  </si>
  <si>
    <t>Szkoła Podstawowa w Wielkich Drogach</t>
  </si>
  <si>
    <t>Szkoła Podstawowa w Borku Szlacheckim</t>
  </si>
  <si>
    <t>Szkoła Podstawowa nr 3 w Skawinie</t>
  </si>
  <si>
    <t>Szkoła Podstawowa nr 4 w Skawinie</t>
  </si>
  <si>
    <t>Szkoła Podstawowa nr 6 w Skawinie</t>
  </si>
  <si>
    <t>ZPO w Woli Radziszowskiej</t>
  </si>
  <si>
    <t>Szkoła Podstawowa w Zelczynie</t>
  </si>
  <si>
    <t>11.</t>
  </si>
  <si>
    <t>Szkoła Podstawowa w Rzozowie</t>
  </si>
  <si>
    <t>Katolicka Szkoła Podstawowa w Skawinie</t>
  </si>
  <si>
    <t>12.</t>
  </si>
  <si>
    <t>Szkoła Podstawowa w Jaśkowicach</t>
  </si>
  <si>
    <t>13.</t>
  </si>
  <si>
    <t xml:space="preserve">Katolicka Szkoła Podstawowa w Skawinie </t>
  </si>
  <si>
    <t>14.</t>
  </si>
  <si>
    <t>Zespół Placówek Oświatowych w Kopance</t>
  </si>
  <si>
    <t xml:space="preserve">Dziewczęta </t>
  </si>
  <si>
    <t>Chłopcy</t>
  </si>
  <si>
    <t>Wyniki drużynowe szkół podstawowych 17.03.2026</t>
  </si>
  <si>
    <t>M-ce</t>
  </si>
  <si>
    <t>PD Mityng</t>
  </si>
  <si>
    <t>III RZUT 26.05.2026</t>
  </si>
  <si>
    <t>PKT III etap</t>
  </si>
  <si>
    <t>PKT Hala DZ</t>
  </si>
  <si>
    <t>PKT Hala CHŁ</t>
  </si>
  <si>
    <t>Punktacja łączna za I, II i II etap</t>
  </si>
  <si>
    <t>SP-2 Skawina</t>
  </si>
  <si>
    <t>SP-3 Skawina</t>
  </si>
  <si>
    <t>SP Borek Szlachecki</t>
  </si>
  <si>
    <t>15.</t>
  </si>
  <si>
    <t>Katolicka SP w Skawinie</t>
  </si>
  <si>
    <t>SP-4 Skawina</t>
  </si>
  <si>
    <t>II etap</t>
  </si>
  <si>
    <t>II Rzut 17.03.2026</t>
  </si>
  <si>
    <t>Łącznie dziewczęta</t>
  </si>
  <si>
    <t>Łącznie chłopcy</t>
  </si>
  <si>
    <t>Łączna końcowa</t>
  </si>
  <si>
    <t>II SZKOLNA LIGA LEKKOATLETYCZNA "SZUKAMY OLIMIPIJCZYKÓW 2025/2026 - WYNIKI KOŃCOWE</t>
  </si>
  <si>
    <t>1;59,63</t>
  </si>
  <si>
    <t>2;04,47</t>
  </si>
  <si>
    <t>2;04,53</t>
  </si>
  <si>
    <t>2;16,46</t>
  </si>
  <si>
    <t>2;25,12</t>
  </si>
  <si>
    <t>2;27,27</t>
  </si>
  <si>
    <t>2;28,63</t>
  </si>
  <si>
    <t>1;45,14</t>
  </si>
  <si>
    <t>1;48,92</t>
  </si>
  <si>
    <t>1;58,55</t>
  </si>
  <si>
    <t>2;01,12</t>
  </si>
  <si>
    <t>2;01,31</t>
  </si>
  <si>
    <t>2;06,04</t>
  </si>
  <si>
    <t>2;11,96</t>
  </si>
  <si>
    <t>1;59,62</t>
  </si>
  <si>
    <t>2;13,86</t>
  </si>
  <si>
    <t>2;19,38</t>
  </si>
  <si>
    <t>2;23,45</t>
  </si>
  <si>
    <t>3;17,03</t>
  </si>
  <si>
    <t>7;54,02</t>
  </si>
  <si>
    <t>3;12,7</t>
  </si>
  <si>
    <t>3;20,42</t>
  </si>
  <si>
    <t>3;24,47</t>
  </si>
  <si>
    <t>3;27,34</t>
  </si>
  <si>
    <t>3;29,38</t>
  </si>
  <si>
    <t>3;30,87</t>
  </si>
  <si>
    <t>3;36,49</t>
  </si>
  <si>
    <t>1;00,62</t>
  </si>
  <si>
    <t>1;01,1</t>
  </si>
  <si>
    <t>1;01,35</t>
  </si>
  <si>
    <t>Zajęte miejsce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</si>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</sst>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sz val="14"/>
      <color theme="1"/>
      <name val="Trebuchet MS"/>
      <family val="2"/>
      <charset val="238"/>
    </font>
    <font>
      <b/>
      <sz val="14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b/>
      <sz val="10"/>
      <color rgb="FFFF0000"/>
      <name val="Trebuchet MS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theme="8" tint="-0.24997711111789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Trebuchet MS"/>
      <family val="2"/>
      <charset val="238"/>
    </font>
    <font>
      <b/>
      <sz val="12"/>
      <color rgb="FFC00000"/>
      <name val="Trebuchet MS"/>
      <family val="2"/>
      <charset val="238"/>
    </font>
    <font>
      <b/>
      <sz val="14"/>
      <color rgb="FFC00000"/>
      <name val="Trebuchet MS"/>
      <family val="2"/>
      <charset val="238"/>
    </font>
    <font>
      <sz val="12"/>
      <color rgb="FFC00000"/>
      <name val="Trebuchet MS"/>
      <family val="2"/>
      <charset val="238"/>
    </font>
    <font>
      <b/>
      <sz val="11"/>
      <color theme="4" tint="-0.499984740745262"/>
      <name val="Trebuchet MS"/>
      <family val="2"/>
      <charset val="238"/>
    </font>
    <font>
      <b/>
      <sz val="11"/>
      <color rgb="FFFF0000"/>
      <name val="Trebuchet MS"/>
      <family val="2"/>
      <charset val="238"/>
    </font>
    <font>
      <b/>
      <sz val="12"/>
      <color rgb="FFFF0000"/>
      <name val="Trebuchet MS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C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0" fillId="8" borderId="0" xfId="0" applyFill="1" applyAlignment="1">
      <alignment vertical="center"/>
    </xf>
    <xf numFmtId="0" fontId="11" fillId="8" borderId="0" xfId="0" applyFont="1" applyFill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0" fontId="13" fillId="8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7" fillId="8" borderId="3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5" fillId="9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7" fillId="7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M14"/>
  <sheetViews>
    <sheetView topLeftCell="A4" zoomScaleNormal="100" workbookViewId="0">
      <selection activeCell="L10" sqref="L10"/>
    </sheetView>
  </sheetViews>
  <sheetFormatPr defaultColWidth="8.88671875" defaultRowHeight="16.2" x14ac:dyDescent="0.3"/>
  <cols>
    <col min="1" max="1" width="4.88671875" style="1" customWidth="1"/>
    <col min="2" max="2" width="26.44140625" style="2" customWidth="1"/>
    <col min="3" max="4" width="9.33203125" style="2" customWidth="1"/>
    <col min="5" max="5" width="12.33203125" style="2" customWidth="1"/>
    <col min="6" max="6" width="9.33203125" style="2" customWidth="1"/>
    <col min="7" max="7" width="10.5546875" style="2" customWidth="1"/>
    <col min="8" max="12" width="9.33203125" style="2" customWidth="1"/>
    <col min="13" max="13" width="10.6640625" style="2" customWidth="1"/>
    <col min="14" max="16384" width="8.88671875" style="2"/>
  </cols>
  <sheetData>
    <row r="1" spans="1:13" x14ac:dyDescent="0.3">
      <c r="B1" s="3" t="s">
        <v>37</v>
      </c>
      <c r="D1" s="3"/>
      <c r="E1" s="3"/>
      <c r="F1" s="3"/>
      <c r="I1" s="14" t="s">
        <v>5</v>
      </c>
      <c r="J1" s="3" t="s">
        <v>38</v>
      </c>
    </row>
    <row r="2" spans="1:13" ht="21" customHeight="1" x14ac:dyDescent="0.3">
      <c r="B2" s="3" t="s">
        <v>42</v>
      </c>
      <c r="C2" s="3"/>
      <c r="D2" s="3"/>
      <c r="E2" s="3"/>
      <c r="F2" s="3"/>
      <c r="I2" s="3" t="s">
        <v>27</v>
      </c>
    </row>
    <row r="3" spans="1:13" ht="33" customHeight="1" x14ac:dyDescent="0.3">
      <c r="A3" s="7"/>
      <c r="B3" s="10"/>
      <c r="C3" s="66" t="s">
        <v>4</v>
      </c>
      <c r="D3" s="66"/>
      <c r="E3" s="66" t="s">
        <v>6</v>
      </c>
      <c r="F3" s="66"/>
      <c r="G3" s="66" t="s">
        <v>7</v>
      </c>
      <c r="H3" s="66"/>
      <c r="I3" s="66" t="s">
        <v>8</v>
      </c>
      <c r="J3" s="66"/>
      <c r="K3" s="66" t="s">
        <v>9</v>
      </c>
      <c r="L3" s="66"/>
      <c r="M3" s="66" t="s">
        <v>19</v>
      </c>
    </row>
    <row r="4" spans="1:13" s="1" customFormat="1" ht="21.6" customHeight="1" x14ac:dyDescent="0.3">
      <c r="A4" s="7" t="s">
        <v>0</v>
      </c>
      <c r="B4" s="7" t="s">
        <v>1</v>
      </c>
      <c r="C4" s="7" t="s">
        <v>2</v>
      </c>
      <c r="D4" s="7" t="s">
        <v>3</v>
      </c>
      <c r="E4" s="7" t="s">
        <v>2</v>
      </c>
      <c r="F4" s="7" t="s">
        <v>3</v>
      </c>
      <c r="G4" s="7" t="s">
        <v>2</v>
      </c>
      <c r="H4" s="7" t="s">
        <v>3</v>
      </c>
      <c r="I4" s="7" t="s">
        <v>10</v>
      </c>
      <c r="J4" s="7" t="s">
        <v>3</v>
      </c>
      <c r="K4" s="7" t="s">
        <v>33</v>
      </c>
      <c r="L4" s="7" t="s">
        <v>3</v>
      </c>
      <c r="M4" s="66"/>
    </row>
    <row r="5" spans="1:13" ht="38.4" customHeight="1" x14ac:dyDescent="0.3">
      <c r="A5" s="4" t="s">
        <v>11</v>
      </c>
      <c r="B5" s="5" t="s">
        <v>44</v>
      </c>
      <c r="C5" s="6" t="s">
        <v>58</v>
      </c>
      <c r="D5" s="6">
        <v>42</v>
      </c>
      <c r="E5" s="6" t="s">
        <v>103</v>
      </c>
      <c r="F5" s="6">
        <v>1</v>
      </c>
      <c r="G5" s="6" t="s">
        <v>135</v>
      </c>
      <c r="H5" s="6">
        <v>14</v>
      </c>
      <c r="I5" s="6">
        <v>0</v>
      </c>
      <c r="J5" s="6">
        <v>0</v>
      </c>
      <c r="K5" s="6">
        <v>0</v>
      </c>
      <c r="L5" s="6">
        <v>0</v>
      </c>
      <c r="M5" s="8">
        <f>SUM(D5,F5,H5,J5,L5)</f>
        <v>57</v>
      </c>
    </row>
    <row r="6" spans="1:13" ht="38.4" customHeight="1" x14ac:dyDescent="0.3">
      <c r="A6" s="4" t="s">
        <v>12</v>
      </c>
      <c r="B6" s="5" t="s">
        <v>45</v>
      </c>
      <c r="C6" s="6" t="s">
        <v>56</v>
      </c>
      <c r="D6" s="6">
        <v>50</v>
      </c>
      <c r="E6" s="6" t="s">
        <v>100</v>
      </c>
      <c r="F6" s="6">
        <v>3</v>
      </c>
      <c r="G6" s="6" t="s">
        <v>132</v>
      </c>
      <c r="H6" s="6">
        <v>43</v>
      </c>
      <c r="I6" s="6">
        <v>22</v>
      </c>
      <c r="J6" s="6">
        <v>28</v>
      </c>
      <c r="K6" s="6" t="s">
        <v>177</v>
      </c>
      <c r="L6" s="6">
        <v>53</v>
      </c>
      <c r="M6" s="8">
        <f t="shared" ref="M6:M14" si="0">SUM(D6,F6,H6,J6,L6)</f>
        <v>177</v>
      </c>
    </row>
    <row r="7" spans="1:13" ht="38.4" customHeight="1" x14ac:dyDescent="0.3">
      <c r="A7" s="4" t="s">
        <v>13</v>
      </c>
      <c r="B7" s="5" t="s">
        <v>46</v>
      </c>
      <c r="C7" s="6" t="s">
        <v>55</v>
      </c>
      <c r="D7" s="6">
        <v>56</v>
      </c>
      <c r="E7" s="6" t="s">
        <v>101</v>
      </c>
      <c r="F7" s="6">
        <v>3</v>
      </c>
      <c r="G7" s="6" t="s">
        <v>131</v>
      </c>
      <c r="H7" s="6">
        <v>48</v>
      </c>
      <c r="I7" s="6">
        <v>25</v>
      </c>
      <c r="J7" s="6">
        <v>34</v>
      </c>
      <c r="K7" s="6" t="s">
        <v>189</v>
      </c>
      <c r="L7" s="6">
        <v>58</v>
      </c>
      <c r="M7" s="8">
        <f t="shared" si="0"/>
        <v>199</v>
      </c>
    </row>
    <row r="8" spans="1:13" ht="38.4" customHeight="1" x14ac:dyDescent="0.3">
      <c r="A8" s="4" t="s">
        <v>14</v>
      </c>
      <c r="B8" s="5" t="s">
        <v>47</v>
      </c>
      <c r="C8" s="6" t="s">
        <v>54</v>
      </c>
      <c r="D8" s="6">
        <v>65</v>
      </c>
      <c r="E8" s="6" t="s">
        <v>97</v>
      </c>
      <c r="F8" s="6">
        <v>27</v>
      </c>
      <c r="G8" s="6" t="s">
        <v>134</v>
      </c>
      <c r="H8" s="6">
        <v>37</v>
      </c>
      <c r="I8" s="6">
        <v>28</v>
      </c>
      <c r="J8" s="6">
        <v>41</v>
      </c>
      <c r="K8" s="6" t="s">
        <v>190</v>
      </c>
      <c r="L8" s="6">
        <v>43</v>
      </c>
      <c r="M8" s="8">
        <f t="shared" si="0"/>
        <v>213</v>
      </c>
    </row>
    <row r="9" spans="1:13" ht="38.4" customHeight="1" x14ac:dyDescent="0.3">
      <c r="A9" s="4" t="s">
        <v>15</v>
      </c>
      <c r="B9" s="5" t="s">
        <v>48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13.5</v>
      </c>
      <c r="J9" s="6">
        <v>11</v>
      </c>
      <c r="K9" s="6" t="s">
        <v>179</v>
      </c>
      <c r="L9" s="6">
        <v>9</v>
      </c>
      <c r="M9" s="8">
        <f t="shared" si="0"/>
        <v>20</v>
      </c>
    </row>
    <row r="10" spans="1:13" ht="38.4" customHeight="1" x14ac:dyDescent="0.3">
      <c r="A10" s="4" t="s">
        <v>16</v>
      </c>
      <c r="B10" s="5" t="s">
        <v>49</v>
      </c>
      <c r="C10" s="6">
        <v>0</v>
      </c>
      <c r="D10" s="6">
        <v>0</v>
      </c>
      <c r="E10" s="6" t="s">
        <v>98</v>
      </c>
      <c r="F10" s="6">
        <v>11</v>
      </c>
      <c r="G10" s="6" t="s">
        <v>136</v>
      </c>
      <c r="H10" s="6">
        <v>11</v>
      </c>
      <c r="I10" s="6">
        <v>21</v>
      </c>
      <c r="J10" s="6">
        <v>26</v>
      </c>
      <c r="K10" s="6">
        <v>0</v>
      </c>
      <c r="L10" s="6">
        <v>0</v>
      </c>
      <c r="M10" s="8">
        <f t="shared" si="0"/>
        <v>48</v>
      </c>
    </row>
    <row r="11" spans="1:13" ht="38.4" customHeight="1" x14ac:dyDescent="0.3">
      <c r="A11" s="4" t="s">
        <v>17</v>
      </c>
      <c r="B11" s="5" t="s">
        <v>50</v>
      </c>
      <c r="C11" s="6" t="s">
        <v>57</v>
      </c>
      <c r="D11" s="6">
        <v>49</v>
      </c>
      <c r="E11" s="6" t="s">
        <v>99</v>
      </c>
      <c r="F11" s="6">
        <v>7</v>
      </c>
      <c r="G11" s="6" t="s">
        <v>133</v>
      </c>
      <c r="H11" s="6">
        <v>38</v>
      </c>
      <c r="I11" s="6">
        <v>0</v>
      </c>
      <c r="J11" s="6">
        <v>0</v>
      </c>
      <c r="K11" s="6" t="s">
        <v>191</v>
      </c>
      <c r="L11" s="6">
        <v>24</v>
      </c>
      <c r="M11" s="8">
        <f t="shared" si="0"/>
        <v>118</v>
      </c>
    </row>
    <row r="12" spans="1:13" ht="38.4" customHeight="1" x14ac:dyDescent="0.3">
      <c r="A12" s="4" t="s">
        <v>18</v>
      </c>
      <c r="B12" s="5" t="s">
        <v>51</v>
      </c>
      <c r="C12" s="6" t="s">
        <v>59</v>
      </c>
      <c r="D12" s="6">
        <v>28</v>
      </c>
      <c r="E12" s="6" t="s">
        <v>102</v>
      </c>
      <c r="F12" s="6">
        <v>1</v>
      </c>
      <c r="G12" s="6" t="s">
        <v>137</v>
      </c>
      <c r="H12" s="6">
        <v>8</v>
      </c>
      <c r="I12" s="6">
        <v>15</v>
      </c>
      <c r="J12" s="6">
        <v>14</v>
      </c>
      <c r="K12" s="6" t="s">
        <v>192</v>
      </c>
      <c r="L12" s="6">
        <v>19</v>
      </c>
      <c r="M12" s="8">
        <f t="shared" si="0"/>
        <v>70</v>
      </c>
    </row>
    <row r="13" spans="1:13" ht="38.4" customHeight="1" x14ac:dyDescent="0.3">
      <c r="A13" s="4" t="s">
        <v>36</v>
      </c>
      <c r="B13" s="5" t="s">
        <v>52</v>
      </c>
      <c r="C13" s="6" t="s">
        <v>60</v>
      </c>
      <c r="D13" s="6">
        <v>5</v>
      </c>
      <c r="E13" s="6" t="s">
        <v>104</v>
      </c>
      <c r="F13" s="6">
        <v>1</v>
      </c>
      <c r="G13" s="6">
        <v>0</v>
      </c>
      <c r="H13" s="6">
        <v>0</v>
      </c>
      <c r="I13" s="6">
        <v>32</v>
      </c>
      <c r="J13" s="6">
        <v>52</v>
      </c>
      <c r="K13" s="6">
        <v>0</v>
      </c>
      <c r="L13" s="6">
        <v>0</v>
      </c>
      <c r="M13" s="8">
        <f t="shared" si="0"/>
        <v>58</v>
      </c>
    </row>
    <row r="14" spans="1:13" ht="38.4" customHeight="1" x14ac:dyDescent="0.3">
      <c r="A14" s="4" t="s">
        <v>41</v>
      </c>
      <c r="B14" s="5" t="s">
        <v>53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8">
        <f t="shared" si="0"/>
        <v>0</v>
      </c>
    </row>
  </sheetData>
  <mergeCells count="6">
    <mergeCell ref="M3:M4"/>
    <mergeCell ref="C3:D3"/>
    <mergeCell ref="E3:F3"/>
    <mergeCell ref="G3:H3"/>
    <mergeCell ref="I3:J3"/>
    <mergeCell ref="K3:L3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F994A-839E-4192-B166-767F601E9239}">
  <dimension ref="A1:H17"/>
  <sheetViews>
    <sheetView workbookViewId="0">
      <selection activeCell="D15" sqref="D15"/>
    </sheetView>
  </sheetViews>
  <sheetFormatPr defaultColWidth="9.109375" defaultRowHeight="14.4" x14ac:dyDescent="0.3"/>
  <cols>
    <col min="1" max="1" width="5.88671875" style="30" customWidth="1"/>
    <col min="2" max="2" width="26.33203125" style="30" customWidth="1"/>
    <col min="3" max="4" width="8" style="30" customWidth="1"/>
    <col min="5" max="5" width="7.6640625" style="30" customWidth="1"/>
    <col min="6" max="6" width="26.33203125" style="30" customWidth="1"/>
    <col min="7" max="7" width="9.109375" style="30"/>
    <col min="8" max="8" width="8.5546875" style="30" customWidth="1"/>
    <col min="9" max="16384" width="9.109375" style="30"/>
  </cols>
  <sheetData>
    <row r="1" spans="1:8" ht="21" customHeight="1" x14ac:dyDescent="0.3">
      <c r="B1" s="43" t="s">
        <v>225</v>
      </c>
    </row>
    <row r="2" spans="1:8" ht="29.25" customHeight="1" x14ac:dyDescent="0.3">
      <c r="A2" s="36"/>
      <c r="B2" s="40" t="s">
        <v>223</v>
      </c>
      <c r="C2" s="37"/>
      <c r="D2" s="37"/>
      <c r="E2" s="32"/>
      <c r="F2" s="41" t="s">
        <v>224</v>
      </c>
      <c r="G2" s="33"/>
      <c r="H2" s="33"/>
    </row>
    <row r="3" spans="1:8" ht="28.8" x14ac:dyDescent="0.3">
      <c r="A3" s="38" t="s">
        <v>226</v>
      </c>
      <c r="B3" s="38" t="s">
        <v>201</v>
      </c>
      <c r="C3" s="38" t="s">
        <v>202</v>
      </c>
      <c r="D3" s="38" t="s">
        <v>227</v>
      </c>
      <c r="E3" s="34" t="s">
        <v>226</v>
      </c>
      <c r="F3" s="34" t="s">
        <v>201</v>
      </c>
      <c r="G3" s="34" t="s">
        <v>202</v>
      </c>
      <c r="H3" s="34" t="s">
        <v>227</v>
      </c>
    </row>
    <row r="4" spans="1:8" ht="28.8" x14ac:dyDescent="0.3">
      <c r="A4" s="38" t="s">
        <v>11</v>
      </c>
      <c r="B4" s="39" t="s">
        <v>203</v>
      </c>
      <c r="C4" s="38">
        <v>127</v>
      </c>
      <c r="D4" s="38">
        <v>140</v>
      </c>
      <c r="E4" s="34" t="s">
        <v>11</v>
      </c>
      <c r="F4" s="35" t="s">
        <v>204</v>
      </c>
      <c r="G4" s="34">
        <v>110</v>
      </c>
      <c r="H4" s="42">
        <v>140</v>
      </c>
    </row>
    <row r="5" spans="1:8" ht="28.8" x14ac:dyDescent="0.3">
      <c r="A5" s="38" t="s">
        <v>12</v>
      </c>
      <c r="B5" s="39" t="s">
        <v>205</v>
      </c>
      <c r="C5" s="38">
        <v>125</v>
      </c>
      <c r="D5" s="38">
        <v>130</v>
      </c>
      <c r="E5" s="34" t="s">
        <v>12</v>
      </c>
      <c r="F5" s="35" t="s">
        <v>206</v>
      </c>
      <c r="G5" s="34">
        <v>109</v>
      </c>
      <c r="H5" s="42">
        <v>130</v>
      </c>
    </row>
    <row r="6" spans="1:8" ht="28.8" x14ac:dyDescent="0.3">
      <c r="A6" s="38" t="s">
        <v>13</v>
      </c>
      <c r="B6" s="39" t="s">
        <v>207</v>
      </c>
      <c r="C6" s="38">
        <v>123</v>
      </c>
      <c r="D6" s="38">
        <v>120</v>
      </c>
      <c r="E6" s="34" t="s">
        <v>13</v>
      </c>
      <c r="F6" s="35" t="s">
        <v>208</v>
      </c>
      <c r="G6" s="34">
        <v>108</v>
      </c>
      <c r="H6" s="42">
        <v>120</v>
      </c>
    </row>
    <row r="7" spans="1:8" ht="28.8" x14ac:dyDescent="0.3">
      <c r="A7" s="38" t="s">
        <v>14</v>
      </c>
      <c r="B7" s="39" t="s">
        <v>209</v>
      </c>
      <c r="C7" s="38">
        <v>96</v>
      </c>
      <c r="D7" s="38">
        <v>110</v>
      </c>
      <c r="E7" s="34" t="s">
        <v>14</v>
      </c>
      <c r="F7" s="35" t="s">
        <v>209</v>
      </c>
      <c r="G7" s="34">
        <v>98</v>
      </c>
      <c r="H7" s="42">
        <v>110</v>
      </c>
    </row>
    <row r="8" spans="1:8" ht="28.8" x14ac:dyDescent="0.3">
      <c r="A8" s="38" t="s">
        <v>15</v>
      </c>
      <c r="B8" s="39" t="s">
        <v>208</v>
      </c>
      <c r="C8" s="38">
        <v>90</v>
      </c>
      <c r="D8" s="38">
        <v>100</v>
      </c>
      <c r="E8" s="34" t="s">
        <v>15</v>
      </c>
      <c r="F8" s="35" t="s">
        <v>210</v>
      </c>
      <c r="G8" s="34">
        <v>96</v>
      </c>
      <c r="H8" s="42">
        <v>100</v>
      </c>
    </row>
    <row r="9" spans="1:8" ht="28.8" x14ac:dyDescent="0.3">
      <c r="A9" s="38" t="s">
        <v>16</v>
      </c>
      <c r="B9" s="39" t="s">
        <v>211</v>
      </c>
      <c r="C9" s="38">
        <v>86</v>
      </c>
      <c r="D9" s="38">
        <v>90</v>
      </c>
      <c r="E9" s="34" t="s">
        <v>16</v>
      </c>
      <c r="F9" s="35" t="s">
        <v>211</v>
      </c>
      <c r="G9" s="34">
        <v>89</v>
      </c>
      <c r="H9" s="42">
        <v>90</v>
      </c>
    </row>
    <row r="10" spans="1:8" ht="28.8" x14ac:dyDescent="0.3">
      <c r="A10" s="38" t="s">
        <v>17</v>
      </c>
      <c r="B10" s="39" t="s">
        <v>212</v>
      </c>
      <c r="C10" s="38">
        <v>83</v>
      </c>
      <c r="D10" s="38">
        <v>80</v>
      </c>
      <c r="E10" s="34" t="s">
        <v>17</v>
      </c>
      <c r="F10" s="35" t="s">
        <v>207</v>
      </c>
      <c r="G10" s="34">
        <v>86</v>
      </c>
      <c r="H10" s="42">
        <v>80</v>
      </c>
    </row>
    <row r="11" spans="1:8" ht="28.8" x14ac:dyDescent="0.3">
      <c r="A11" s="38" t="s">
        <v>18</v>
      </c>
      <c r="B11" s="39" t="s">
        <v>210</v>
      </c>
      <c r="C11" s="38">
        <v>78</v>
      </c>
      <c r="D11" s="38">
        <v>70</v>
      </c>
      <c r="E11" s="34" t="s">
        <v>18</v>
      </c>
      <c r="F11" s="35" t="s">
        <v>203</v>
      </c>
      <c r="G11" s="34">
        <v>82</v>
      </c>
      <c r="H11" s="42">
        <v>70</v>
      </c>
    </row>
    <row r="12" spans="1:8" ht="28.8" x14ac:dyDescent="0.3">
      <c r="A12" s="38" t="s">
        <v>36</v>
      </c>
      <c r="B12" s="39" t="s">
        <v>206</v>
      </c>
      <c r="C12" s="38">
        <v>74</v>
      </c>
      <c r="D12" s="38">
        <v>55</v>
      </c>
      <c r="E12" s="34" t="s">
        <v>36</v>
      </c>
      <c r="F12" s="35" t="s">
        <v>212</v>
      </c>
      <c r="G12" s="34">
        <v>78</v>
      </c>
      <c r="H12" s="42">
        <v>55</v>
      </c>
    </row>
    <row r="13" spans="1:8" ht="28.8" x14ac:dyDescent="0.3">
      <c r="A13" s="38"/>
      <c r="B13" s="39" t="s">
        <v>213</v>
      </c>
      <c r="C13" s="38">
        <v>74</v>
      </c>
      <c r="D13" s="38">
        <v>55</v>
      </c>
      <c r="E13" s="34"/>
      <c r="F13" s="35" t="s">
        <v>213</v>
      </c>
      <c r="G13" s="34">
        <v>78</v>
      </c>
      <c r="H13" s="42">
        <v>55</v>
      </c>
    </row>
    <row r="14" spans="1:8" ht="28.8" x14ac:dyDescent="0.3">
      <c r="A14" s="38" t="s">
        <v>214</v>
      </c>
      <c r="B14" s="39" t="s">
        <v>215</v>
      </c>
      <c r="C14" s="38">
        <v>37</v>
      </c>
      <c r="D14" s="38">
        <v>40</v>
      </c>
      <c r="E14" s="34" t="s">
        <v>214</v>
      </c>
      <c r="F14" s="35" t="s">
        <v>216</v>
      </c>
      <c r="G14" s="34">
        <v>38</v>
      </c>
      <c r="H14" s="42">
        <v>40</v>
      </c>
    </row>
    <row r="15" spans="1:8" ht="28.8" x14ac:dyDescent="0.3">
      <c r="A15" s="38" t="s">
        <v>217</v>
      </c>
      <c r="B15" s="39" t="s">
        <v>218</v>
      </c>
      <c r="C15" s="38">
        <v>33</v>
      </c>
      <c r="D15" s="38">
        <v>30</v>
      </c>
      <c r="E15" s="34" t="s">
        <v>217</v>
      </c>
      <c r="F15" s="35" t="s">
        <v>215</v>
      </c>
      <c r="G15" s="34">
        <v>34</v>
      </c>
      <c r="H15" s="42">
        <v>30</v>
      </c>
    </row>
    <row r="16" spans="1:8" ht="28.8" x14ac:dyDescent="0.3">
      <c r="A16" s="38" t="s">
        <v>219</v>
      </c>
      <c r="B16" s="39" t="s">
        <v>220</v>
      </c>
      <c r="C16" s="38">
        <v>32</v>
      </c>
      <c r="D16" s="38">
        <v>20</v>
      </c>
      <c r="E16" s="34" t="s">
        <v>219</v>
      </c>
      <c r="F16" s="35" t="s">
        <v>218</v>
      </c>
      <c r="G16" s="34">
        <v>32</v>
      </c>
      <c r="H16" s="42">
        <v>20</v>
      </c>
    </row>
    <row r="17" spans="1:8" ht="28.8" x14ac:dyDescent="0.3">
      <c r="A17" s="38" t="s">
        <v>221</v>
      </c>
      <c r="B17" s="39" t="s">
        <v>222</v>
      </c>
      <c r="C17" s="38">
        <v>12</v>
      </c>
      <c r="D17" s="38">
        <v>10</v>
      </c>
      <c r="E17" s="34" t="s">
        <v>221</v>
      </c>
      <c r="F17" s="35" t="s">
        <v>222</v>
      </c>
      <c r="G17" s="34">
        <v>25</v>
      </c>
      <c r="H17" s="42">
        <v>10</v>
      </c>
    </row>
  </sheetData>
  <sortState xmlns:xlrd2="http://schemas.microsoft.com/office/spreadsheetml/2017/richdata2" ref="E4:G17">
    <sortCondition descending="1" ref="G4:G17"/>
  </sortState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04F54-6C6A-45FF-8C1A-BBBC293B506A}">
  <sheetPr>
    <tabColor rgb="FFFF0000"/>
    <pageSetUpPr fitToPage="1"/>
  </sheetPr>
  <dimension ref="A1:V20"/>
  <sheetViews>
    <sheetView tabSelected="1" workbookViewId="0">
      <selection activeCell="V11" sqref="V11"/>
    </sheetView>
  </sheetViews>
  <sheetFormatPr defaultColWidth="8.88671875" defaultRowHeight="16.2" x14ac:dyDescent="0.3"/>
  <cols>
    <col min="1" max="1" width="4.5546875" style="1" customWidth="1"/>
    <col min="2" max="2" width="26.44140625" style="2" customWidth="1"/>
    <col min="3" max="3" width="5.44140625" style="2" customWidth="1"/>
    <col min="4" max="4" width="6.33203125" style="2" customWidth="1"/>
    <col min="5" max="5" width="6.5546875" style="2" customWidth="1"/>
    <col min="6" max="6" width="5.88671875" style="2" customWidth="1"/>
    <col min="7" max="7" width="6.6640625" style="2" customWidth="1"/>
    <col min="8" max="8" width="6.44140625" style="2" customWidth="1"/>
    <col min="9" max="9" width="7.6640625" style="2" customWidth="1"/>
    <col min="10" max="10" width="5.5546875" style="2" customWidth="1"/>
    <col min="11" max="11" width="6.44140625" style="2" customWidth="1"/>
    <col min="12" max="12" width="6.5546875" style="2" customWidth="1"/>
    <col min="13" max="13" width="5.33203125" style="2" customWidth="1"/>
    <col min="14" max="15" width="6.33203125" style="2" customWidth="1"/>
    <col min="16" max="16" width="7.6640625" style="2" customWidth="1"/>
    <col min="17" max="17" width="11.88671875" style="2" customWidth="1"/>
    <col min="18" max="18" width="10.44140625" style="2" customWidth="1"/>
    <col min="19" max="19" width="9.5546875" style="2" customWidth="1"/>
    <col min="20" max="20" width="9.88671875" style="2" customWidth="1"/>
    <col min="21" max="21" width="11.33203125" style="2" customWidth="1"/>
    <col min="22" max="16384" width="8.88671875" style="2"/>
  </cols>
  <sheetData>
    <row r="1" spans="1:22" ht="29.25" customHeight="1" x14ac:dyDescent="0.3">
      <c r="B1" s="50" t="s">
        <v>244</v>
      </c>
    </row>
    <row r="2" spans="1:22" s="19" customFormat="1" ht="34.200000000000003" customHeight="1" x14ac:dyDescent="0.3">
      <c r="A2" s="18"/>
      <c r="C2" s="53" t="s">
        <v>43</v>
      </c>
      <c r="D2" s="54"/>
      <c r="E2" s="54"/>
      <c r="F2" s="55"/>
      <c r="G2" s="20"/>
      <c r="H2" s="20"/>
      <c r="J2" s="48" t="s">
        <v>228</v>
      </c>
      <c r="K2" s="49"/>
      <c r="L2" s="49"/>
      <c r="M2" s="49"/>
      <c r="Q2" s="60" t="s">
        <v>232</v>
      </c>
      <c r="R2" s="61"/>
      <c r="S2" s="62" t="s">
        <v>240</v>
      </c>
      <c r="T2" s="63"/>
    </row>
    <row r="3" spans="1:22" s="9" customFormat="1" ht="37.200000000000003" customHeight="1" x14ac:dyDescent="0.3">
      <c r="A3" s="21"/>
      <c r="B3" s="21"/>
      <c r="C3" s="64" t="s">
        <v>27</v>
      </c>
      <c r="D3" s="65"/>
      <c r="E3" s="64" t="s">
        <v>26</v>
      </c>
      <c r="F3" s="65"/>
      <c r="G3" s="22" t="s">
        <v>30</v>
      </c>
      <c r="H3" s="22" t="s">
        <v>31</v>
      </c>
      <c r="I3" s="23" t="s">
        <v>28</v>
      </c>
      <c r="J3" s="64" t="s">
        <v>27</v>
      </c>
      <c r="K3" s="65"/>
      <c r="L3" s="64" t="s">
        <v>26</v>
      </c>
      <c r="M3" s="65"/>
      <c r="N3" s="44" t="s">
        <v>30</v>
      </c>
      <c r="O3" s="44" t="s">
        <v>31</v>
      </c>
      <c r="P3" s="31" t="s">
        <v>28</v>
      </c>
      <c r="Q3" s="58" t="s">
        <v>241</v>
      </c>
      <c r="R3" s="59" t="s">
        <v>242</v>
      </c>
      <c r="S3" s="23" t="s">
        <v>230</v>
      </c>
      <c r="T3" s="23" t="s">
        <v>231</v>
      </c>
      <c r="U3" s="29" t="s">
        <v>243</v>
      </c>
      <c r="V3" s="72" t="s">
        <v>275</v>
      </c>
    </row>
    <row r="4" spans="1:22" s="9" customFormat="1" ht="32.25" customHeight="1" x14ac:dyDescent="0.3">
      <c r="A4" s="23" t="s">
        <v>0</v>
      </c>
      <c r="B4" s="23" t="s">
        <v>1</v>
      </c>
      <c r="C4" s="21" t="s">
        <v>25</v>
      </c>
      <c r="D4" s="21" t="s">
        <v>29</v>
      </c>
      <c r="E4" s="21" t="s">
        <v>25</v>
      </c>
      <c r="F4" s="21" t="s">
        <v>29</v>
      </c>
      <c r="G4" s="26" t="s">
        <v>35</v>
      </c>
      <c r="H4" s="26" t="s">
        <v>35</v>
      </c>
      <c r="I4" s="21" t="s">
        <v>34</v>
      </c>
      <c r="J4" s="21" t="s">
        <v>25</v>
      </c>
      <c r="K4" s="21" t="s">
        <v>29</v>
      </c>
      <c r="L4" s="21" t="s">
        <v>25</v>
      </c>
      <c r="M4" s="21" t="s">
        <v>29</v>
      </c>
      <c r="N4" s="45" t="s">
        <v>35</v>
      </c>
      <c r="O4" s="45" t="s">
        <v>35</v>
      </c>
      <c r="P4" s="21" t="s">
        <v>229</v>
      </c>
      <c r="Q4" s="27" t="s">
        <v>35</v>
      </c>
      <c r="R4" s="28" t="s">
        <v>35</v>
      </c>
      <c r="S4" s="21" t="s">
        <v>239</v>
      </c>
      <c r="T4" s="21" t="s">
        <v>239</v>
      </c>
      <c r="U4" s="23" t="s">
        <v>35</v>
      </c>
      <c r="V4" s="7"/>
    </row>
    <row r="5" spans="1:22" ht="34.200000000000003" customHeight="1" x14ac:dyDescent="0.3">
      <c r="A5" s="4" t="s">
        <v>11</v>
      </c>
      <c r="B5" s="5" t="s">
        <v>44</v>
      </c>
      <c r="C5" s="4">
        <f>' U14 Dziewczęta 09.09'!M5</f>
        <v>57</v>
      </c>
      <c r="D5" s="4">
        <f>' U 16 DZIEWCZĘTA 09.09'!O5</f>
        <v>291</v>
      </c>
      <c r="E5" s="4">
        <f>'U14 CHŁOPCY 09.09'!M5</f>
        <v>31</v>
      </c>
      <c r="F5" s="4">
        <f>'U 16 Chłopcy 09.09'!O5</f>
        <v>252</v>
      </c>
      <c r="G5" s="15">
        <f>SUM(C5:D5)</f>
        <v>348</v>
      </c>
      <c r="H5" s="15">
        <f>SUM(E5:F5)</f>
        <v>283</v>
      </c>
      <c r="I5" s="12">
        <f>SUM(C5:F5)</f>
        <v>631</v>
      </c>
      <c r="J5" s="4">
        <f>'U14 Dziewczęta 28.05 '!M5</f>
        <v>193</v>
      </c>
      <c r="K5" s="4">
        <f>' U 16 DZIEWCZĘTA 28.05'!O5</f>
        <v>207</v>
      </c>
      <c r="L5" s="4">
        <f>'U14 CHŁOPCY 28.05'!M5</f>
        <v>192</v>
      </c>
      <c r="M5" s="4">
        <f>'U 16 Chłopcy 28.05'!O5</f>
        <v>341</v>
      </c>
      <c r="N5" s="46">
        <f>SUM(J5:K5)</f>
        <v>400</v>
      </c>
      <c r="O5" s="46">
        <f>SUM(L5:M5)</f>
        <v>533</v>
      </c>
      <c r="P5" s="11">
        <f>SUM(N5:O5)</f>
        <v>933</v>
      </c>
      <c r="Q5" s="16">
        <f t="shared" ref="Q5:R19" si="0">SUM(N5,G5,S5)</f>
        <v>828</v>
      </c>
      <c r="R5" s="17">
        <f t="shared" si="0"/>
        <v>871</v>
      </c>
      <c r="S5" s="4">
        <v>80</v>
      </c>
      <c r="T5" s="4">
        <v>55</v>
      </c>
      <c r="U5" s="13">
        <f>SUM(Q5:R5)</f>
        <v>1699</v>
      </c>
      <c r="V5" s="71" t="s">
        <v>280</v>
      </c>
    </row>
    <row r="6" spans="1:22" ht="34.200000000000003" customHeight="1" x14ac:dyDescent="0.3">
      <c r="A6" s="4" t="s">
        <v>12</v>
      </c>
      <c r="B6" s="5" t="s">
        <v>45</v>
      </c>
      <c r="C6" s="4">
        <f>' U14 Dziewczęta 09.09'!M6</f>
        <v>177</v>
      </c>
      <c r="D6" s="4">
        <f>' U 16 DZIEWCZĘTA 09.09'!O6</f>
        <v>380</v>
      </c>
      <c r="E6" s="4">
        <f>'U14 CHŁOPCY 09.09'!M6</f>
        <v>195</v>
      </c>
      <c r="F6" s="4">
        <f>'U 16 Chłopcy 09.09'!O6</f>
        <v>301</v>
      </c>
      <c r="G6" s="15">
        <f>SUM(C6:D6)</f>
        <v>557</v>
      </c>
      <c r="H6" s="15">
        <f>SUM(E6:F6)</f>
        <v>496</v>
      </c>
      <c r="I6" s="12">
        <f t="shared" ref="I6:I19" si="1">SUM(C6:F6)</f>
        <v>1053</v>
      </c>
      <c r="J6" s="4">
        <f>'U14 Dziewczęta 28.05 '!M6</f>
        <v>242</v>
      </c>
      <c r="K6" s="4">
        <f>' U 16 DZIEWCZĘTA 28.05'!O6</f>
        <v>453</v>
      </c>
      <c r="L6" s="4">
        <f>'U14 CHŁOPCY 28.05'!M6</f>
        <v>260</v>
      </c>
      <c r="M6" s="4">
        <f>'U 16 Chłopcy 28.05'!O6</f>
        <v>283</v>
      </c>
      <c r="N6" s="46">
        <f t="shared" ref="N6:N19" si="2">SUM(J6:K6)</f>
        <v>695</v>
      </c>
      <c r="O6" s="46">
        <f t="shared" ref="O6:O19" si="3">SUM(L6:M6)</f>
        <v>543</v>
      </c>
      <c r="P6" s="11">
        <f t="shared" ref="P6:P19" si="4">SUM(N6:O6)</f>
        <v>1238</v>
      </c>
      <c r="Q6" s="16">
        <f t="shared" si="0"/>
        <v>1382</v>
      </c>
      <c r="R6" s="17">
        <f t="shared" si="0"/>
        <v>1179</v>
      </c>
      <c r="S6" s="4">
        <v>130</v>
      </c>
      <c r="T6" s="4">
        <v>140</v>
      </c>
      <c r="U6" s="13">
        <f t="shared" ref="U6:U19" si="5">SUM(Q6:R6)</f>
        <v>2561</v>
      </c>
      <c r="V6" s="73" t="s">
        <v>276</v>
      </c>
    </row>
    <row r="7" spans="1:22" ht="34.200000000000003" customHeight="1" x14ac:dyDescent="0.3">
      <c r="A7" s="4" t="s">
        <v>13</v>
      </c>
      <c r="B7" s="5" t="s">
        <v>46</v>
      </c>
      <c r="C7" s="4">
        <f>' U14 Dziewczęta 09.09'!M7</f>
        <v>199</v>
      </c>
      <c r="D7" s="4">
        <f>' U 16 DZIEWCZĘTA 09.09'!O7</f>
        <v>155</v>
      </c>
      <c r="E7" s="4">
        <f>'U14 CHŁOPCY 09.09'!M7</f>
        <v>32</v>
      </c>
      <c r="F7" s="4">
        <f>'U 16 Chłopcy 09.09'!O7</f>
        <v>334</v>
      </c>
      <c r="G7" s="15">
        <f t="shared" ref="G7:G19" si="6">SUM(C7:D7)</f>
        <v>354</v>
      </c>
      <c r="H7" s="15">
        <f t="shared" ref="H7:H19" si="7">SUM(E7:F7)</f>
        <v>366</v>
      </c>
      <c r="I7" s="12">
        <f t="shared" si="1"/>
        <v>720</v>
      </c>
      <c r="J7" s="4">
        <f>'U14 Dziewczęta 28.05 '!M7</f>
        <v>224</v>
      </c>
      <c r="K7" s="4">
        <f>' U 16 DZIEWCZĘTA 28.05'!O7</f>
        <v>137</v>
      </c>
      <c r="L7" s="4">
        <f>'U14 CHŁOPCY 28.05'!M7</f>
        <v>170</v>
      </c>
      <c r="M7" s="4">
        <f>'U 16 Chłopcy 28.05'!O7</f>
        <v>437</v>
      </c>
      <c r="N7" s="46">
        <f t="shared" si="2"/>
        <v>361</v>
      </c>
      <c r="O7" s="46">
        <f t="shared" si="3"/>
        <v>607</v>
      </c>
      <c r="P7" s="11">
        <f t="shared" si="4"/>
        <v>968</v>
      </c>
      <c r="Q7" s="16">
        <f t="shared" si="0"/>
        <v>805</v>
      </c>
      <c r="R7" s="17">
        <f t="shared" si="0"/>
        <v>1063</v>
      </c>
      <c r="S7" s="4">
        <v>90</v>
      </c>
      <c r="T7" s="4">
        <v>90</v>
      </c>
      <c r="U7" s="13">
        <f t="shared" si="5"/>
        <v>1868</v>
      </c>
      <c r="V7" s="71" t="s">
        <v>279</v>
      </c>
    </row>
    <row r="8" spans="1:22" ht="34.200000000000003" customHeight="1" x14ac:dyDescent="0.3">
      <c r="A8" s="4" t="s">
        <v>14</v>
      </c>
      <c r="B8" s="5" t="s">
        <v>47</v>
      </c>
      <c r="C8" s="4">
        <f>' U14 Dziewczęta 09.09'!M8</f>
        <v>213</v>
      </c>
      <c r="D8" s="4">
        <f>' U 16 DZIEWCZĘTA 09.09'!O8</f>
        <v>286</v>
      </c>
      <c r="E8" s="4">
        <f>'U14 CHŁOPCY 09.09'!M8</f>
        <v>162</v>
      </c>
      <c r="F8" s="4">
        <f>'U 16 Chłopcy 09.09'!O8</f>
        <v>232</v>
      </c>
      <c r="G8" s="15">
        <f t="shared" si="6"/>
        <v>499</v>
      </c>
      <c r="H8" s="15">
        <f t="shared" si="7"/>
        <v>394</v>
      </c>
      <c r="I8" s="12">
        <f t="shared" si="1"/>
        <v>893</v>
      </c>
      <c r="J8" s="4">
        <f>'U14 Dziewczęta 28.05 '!M8</f>
        <v>266</v>
      </c>
      <c r="K8" s="4">
        <f>' U 16 DZIEWCZĘTA 28.05'!O8</f>
        <v>276</v>
      </c>
      <c r="L8" s="4">
        <f>'U14 CHŁOPCY 28.05'!M8</f>
        <v>186</v>
      </c>
      <c r="M8" s="4">
        <f>'U 16 Chłopcy 28.05'!O8</f>
        <v>242</v>
      </c>
      <c r="N8" s="46">
        <f t="shared" si="2"/>
        <v>542</v>
      </c>
      <c r="O8" s="46">
        <f t="shared" si="3"/>
        <v>428</v>
      </c>
      <c r="P8" s="11">
        <f t="shared" si="4"/>
        <v>970</v>
      </c>
      <c r="Q8" s="16">
        <f t="shared" si="0"/>
        <v>1161</v>
      </c>
      <c r="R8" s="17">
        <f t="shared" si="0"/>
        <v>902</v>
      </c>
      <c r="S8" s="4">
        <v>120</v>
      </c>
      <c r="T8" s="4">
        <v>80</v>
      </c>
      <c r="U8" s="13">
        <f t="shared" si="5"/>
        <v>2063</v>
      </c>
      <c r="V8" s="73" t="s">
        <v>277</v>
      </c>
    </row>
    <row r="9" spans="1:22" ht="34.200000000000003" customHeight="1" x14ac:dyDescent="0.3">
      <c r="A9" s="4" t="s">
        <v>15</v>
      </c>
      <c r="B9" s="5" t="s">
        <v>48</v>
      </c>
      <c r="C9" s="4">
        <f>' U14 Dziewczęta 09.09'!M9</f>
        <v>20</v>
      </c>
      <c r="D9" s="4">
        <f>' U 16 DZIEWCZĘTA 09.09'!O9</f>
        <v>128</v>
      </c>
      <c r="E9" s="4">
        <f>'U14 CHŁOPCY 09.09'!M9</f>
        <v>70</v>
      </c>
      <c r="F9" s="4">
        <f>'U 16 Chłopcy 09.09'!O9</f>
        <v>268</v>
      </c>
      <c r="G9" s="15">
        <f t="shared" si="6"/>
        <v>148</v>
      </c>
      <c r="H9" s="15">
        <f t="shared" si="7"/>
        <v>338</v>
      </c>
      <c r="I9" s="12">
        <f t="shared" si="1"/>
        <v>486</v>
      </c>
      <c r="J9" s="4">
        <f>'U14 Dziewczęta 28.05 '!M9</f>
        <v>0</v>
      </c>
      <c r="K9" s="4">
        <f>' U 16 DZIEWCZĘTA 28.05'!O9</f>
        <v>0</v>
      </c>
      <c r="L9" s="4">
        <f>'U14 CHŁOPCY 28.05'!M9</f>
        <v>37</v>
      </c>
      <c r="M9" s="4">
        <f>'U 16 Chłopcy 28.05'!O9</f>
        <v>176</v>
      </c>
      <c r="N9" s="46">
        <f t="shared" si="2"/>
        <v>0</v>
      </c>
      <c r="O9" s="46">
        <f t="shared" si="3"/>
        <v>213</v>
      </c>
      <c r="P9" s="11">
        <f t="shared" si="4"/>
        <v>213</v>
      </c>
      <c r="Q9" s="16">
        <f t="shared" si="0"/>
        <v>203</v>
      </c>
      <c r="R9" s="17">
        <f t="shared" si="0"/>
        <v>606</v>
      </c>
      <c r="S9" s="4">
        <v>55</v>
      </c>
      <c r="T9" s="4">
        <v>55</v>
      </c>
      <c r="U9" s="13">
        <f t="shared" si="5"/>
        <v>809</v>
      </c>
      <c r="V9" s="71" t="s">
        <v>283</v>
      </c>
    </row>
    <row r="10" spans="1:22" ht="34.200000000000003" customHeight="1" x14ac:dyDescent="0.3">
      <c r="A10" s="4" t="s">
        <v>16</v>
      </c>
      <c r="B10" s="5" t="s">
        <v>49</v>
      </c>
      <c r="C10" s="4">
        <f>' U14 Dziewczęta 09.09'!M10</f>
        <v>48</v>
      </c>
      <c r="D10" s="4">
        <f>' U 16 DZIEWCZĘTA 09.09'!O10</f>
        <v>502</v>
      </c>
      <c r="E10" s="4">
        <f>'U14 CHŁOPCY 09.09'!M10</f>
        <v>158</v>
      </c>
      <c r="F10" s="4">
        <f>'U 16 Chłopcy 09.09'!O10</f>
        <v>194</v>
      </c>
      <c r="G10" s="15">
        <f t="shared" si="6"/>
        <v>550</v>
      </c>
      <c r="H10" s="15">
        <f t="shared" si="7"/>
        <v>352</v>
      </c>
      <c r="I10" s="12">
        <f t="shared" si="1"/>
        <v>902</v>
      </c>
      <c r="J10" s="4">
        <f>'U14 Dziewczęta 28.05 '!M10</f>
        <v>168</v>
      </c>
      <c r="K10" s="4">
        <f>' U 16 DZIEWCZĘTA 28.05'!O10</f>
        <v>225</v>
      </c>
      <c r="L10" s="4">
        <f>'U14 CHŁOPCY 28.05'!M10</f>
        <v>184</v>
      </c>
      <c r="M10" s="4">
        <f>'U 16 Chłopcy 28.05'!O10</f>
        <v>130</v>
      </c>
      <c r="N10" s="46">
        <f t="shared" si="2"/>
        <v>393</v>
      </c>
      <c r="O10" s="46">
        <f t="shared" si="3"/>
        <v>314</v>
      </c>
      <c r="P10" s="11">
        <f t="shared" si="4"/>
        <v>707</v>
      </c>
      <c r="Q10" s="16">
        <f t="shared" si="0"/>
        <v>983</v>
      </c>
      <c r="R10" s="17">
        <f t="shared" si="0"/>
        <v>696</v>
      </c>
      <c r="S10" s="4">
        <v>40</v>
      </c>
      <c r="T10" s="4">
        <v>30</v>
      </c>
      <c r="U10" s="13">
        <f t="shared" si="5"/>
        <v>1679</v>
      </c>
      <c r="V10" s="71" t="s">
        <v>281</v>
      </c>
    </row>
    <row r="11" spans="1:22" ht="34.200000000000003" customHeight="1" x14ac:dyDescent="0.3">
      <c r="A11" s="4" t="s">
        <v>17</v>
      </c>
      <c r="B11" s="5" t="s">
        <v>50</v>
      </c>
      <c r="C11" s="4">
        <f>' U14 Dziewczęta 09.09'!M11</f>
        <v>118</v>
      </c>
      <c r="D11" s="4">
        <f>' U 16 DZIEWCZĘTA 09.09'!O11</f>
        <v>296</v>
      </c>
      <c r="E11" s="4">
        <f>'U14 CHŁOPCY 09.09'!M11</f>
        <v>126</v>
      </c>
      <c r="F11" s="4">
        <f>'U 16 Chłopcy 09.09'!O11</f>
        <v>296</v>
      </c>
      <c r="G11" s="15">
        <f t="shared" si="6"/>
        <v>414</v>
      </c>
      <c r="H11" s="15">
        <f t="shared" si="7"/>
        <v>422</v>
      </c>
      <c r="I11" s="12">
        <f t="shared" si="1"/>
        <v>836</v>
      </c>
      <c r="J11" s="4">
        <f>'U14 Dziewczęta 28.05 '!M11</f>
        <v>203</v>
      </c>
      <c r="K11" s="4">
        <f>' U 16 DZIEWCZĘTA 28.05'!O11</f>
        <v>314</v>
      </c>
      <c r="L11" s="4">
        <f>'U14 CHŁOPCY 28.05'!M11</f>
        <v>84</v>
      </c>
      <c r="M11" s="4">
        <f>'U 16 Chłopcy 28.05'!O11</f>
        <v>332</v>
      </c>
      <c r="N11" s="46">
        <f t="shared" si="2"/>
        <v>517</v>
      </c>
      <c r="O11" s="46">
        <f t="shared" si="3"/>
        <v>416</v>
      </c>
      <c r="P11" s="11">
        <f t="shared" si="4"/>
        <v>933</v>
      </c>
      <c r="Q11" s="16">
        <f t="shared" si="0"/>
        <v>986</v>
      </c>
      <c r="R11" s="17">
        <f t="shared" si="0"/>
        <v>968</v>
      </c>
      <c r="S11" s="4">
        <v>55</v>
      </c>
      <c r="T11" s="4">
        <v>130</v>
      </c>
      <c r="U11" s="13">
        <f t="shared" si="5"/>
        <v>1954</v>
      </c>
      <c r="V11" s="73" t="s">
        <v>278</v>
      </c>
    </row>
    <row r="12" spans="1:22" ht="34.200000000000003" customHeight="1" x14ac:dyDescent="0.3">
      <c r="A12" s="4" t="s">
        <v>18</v>
      </c>
      <c r="B12" s="5" t="s">
        <v>51</v>
      </c>
      <c r="C12" s="4">
        <f>' U14 Dziewczęta 09.09'!M12</f>
        <v>70</v>
      </c>
      <c r="D12" s="4">
        <f>' U 16 DZIEWCZĘTA 09.09'!O12</f>
        <v>130</v>
      </c>
      <c r="E12" s="4">
        <f>'U14 CHŁOPCY 09.09'!M12</f>
        <v>56</v>
      </c>
      <c r="F12" s="4">
        <f>'U 16 Chłopcy 09.09'!O12</f>
        <v>126</v>
      </c>
      <c r="G12" s="15">
        <f t="shared" si="6"/>
        <v>200</v>
      </c>
      <c r="H12" s="15">
        <f t="shared" si="7"/>
        <v>182</v>
      </c>
      <c r="I12" s="12">
        <f t="shared" si="1"/>
        <v>382</v>
      </c>
      <c r="J12" s="4">
        <f>'U14 Dziewczęta 28.05 '!M12</f>
        <v>0</v>
      </c>
      <c r="K12" s="4">
        <f>' U 16 DZIEWCZĘTA 28.05'!O12</f>
        <v>0</v>
      </c>
      <c r="L12" s="4">
        <f>'U14 CHŁOPCY 28.05'!M12</f>
        <v>0</v>
      </c>
      <c r="M12" s="4">
        <f>'U 16 Chłopcy 28.05'!O12</f>
        <v>0</v>
      </c>
      <c r="N12" s="46">
        <f t="shared" si="2"/>
        <v>0</v>
      </c>
      <c r="O12" s="46">
        <f t="shared" si="3"/>
        <v>0</v>
      </c>
      <c r="P12" s="11">
        <f t="shared" si="4"/>
        <v>0</v>
      </c>
      <c r="Q12" s="16">
        <f t="shared" si="0"/>
        <v>230</v>
      </c>
      <c r="R12" s="17">
        <f t="shared" si="0"/>
        <v>202</v>
      </c>
      <c r="S12" s="4">
        <v>30</v>
      </c>
      <c r="T12" s="4">
        <v>20</v>
      </c>
      <c r="U12" s="13">
        <f t="shared" si="5"/>
        <v>432</v>
      </c>
      <c r="V12" s="71" t="s">
        <v>284</v>
      </c>
    </row>
    <row r="13" spans="1:22" ht="34.200000000000003" customHeight="1" x14ac:dyDescent="0.3">
      <c r="A13" s="4" t="s">
        <v>36</v>
      </c>
      <c r="B13" s="5" t="s">
        <v>52</v>
      </c>
      <c r="C13" s="4">
        <f>' U14 Dziewczęta 09.09'!M13</f>
        <v>58</v>
      </c>
      <c r="D13" s="4">
        <f>' U 16 DZIEWCZĘTA 09.09'!O13</f>
        <v>158</v>
      </c>
      <c r="E13" s="4">
        <f>'U14 CHŁOPCY 09.09'!M13</f>
        <v>58</v>
      </c>
      <c r="F13" s="4">
        <f>'U 16 Chłopcy 09.09'!O13</f>
        <v>127</v>
      </c>
      <c r="G13" s="15">
        <f t="shared" si="6"/>
        <v>216</v>
      </c>
      <c r="H13" s="15">
        <f t="shared" si="7"/>
        <v>185</v>
      </c>
      <c r="I13" s="12">
        <f t="shared" si="1"/>
        <v>401</v>
      </c>
      <c r="J13" s="4">
        <f>'U14 Dziewczęta 28.05 '!M13</f>
        <v>0</v>
      </c>
      <c r="K13" s="4">
        <f>' U 16 DZIEWCZĘTA 28.05'!O13</f>
        <v>0</v>
      </c>
      <c r="L13" s="4">
        <f>'U14 CHŁOPCY 28.05'!M13</f>
        <v>0</v>
      </c>
      <c r="M13" s="4">
        <f>'U 16 Chłopcy 28.05'!O13</f>
        <v>0</v>
      </c>
      <c r="N13" s="46">
        <f t="shared" si="2"/>
        <v>0</v>
      </c>
      <c r="O13" s="46">
        <f t="shared" si="3"/>
        <v>0</v>
      </c>
      <c r="P13" s="11">
        <f t="shared" si="4"/>
        <v>0</v>
      </c>
      <c r="Q13" s="16">
        <f t="shared" si="0"/>
        <v>226</v>
      </c>
      <c r="R13" s="17">
        <f t="shared" si="0"/>
        <v>195</v>
      </c>
      <c r="S13" s="4">
        <v>10</v>
      </c>
      <c r="T13" s="4">
        <v>10</v>
      </c>
      <c r="U13" s="13">
        <f t="shared" si="5"/>
        <v>421</v>
      </c>
      <c r="V13" s="71" t="s">
        <v>285</v>
      </c>
    </row>
    <row r="14" spans="1:22" ht="34.35" customHeight="1" x14ac:dyDescent="0.3">
      <c r="A14" s="4" t="s">
        <v>41</v>
      </c>
      <c r="B14" s="5" t="s">
        <v>53</v>
      </c>
      <c r="C14" s="4">
        <f>' U14 Dziewczęta 09.09'!M14</f>
        <v>0</v>
      </c>
      <c r="D14" s="4">
        <f>' U 16 DZIEWCZĘTA 09.09'!O14</f>
        <v>176</v>
      </c>
      <c r="E14" s="4">
        <f>'U14 CHŁOPCY 09.09'!M14</f>
        <v>0</v>
      </c>
      <c r="F14" s="4">
        <f>'U 16 Chłopcy 09.09'!O14</f>
        <v>0</v>
      </c>
      <c r="G14" s="15">
        <f t="shared" si="6"/>
        <v>176</v>
      </c>
      <c r="H14" s="15">
        <f t="shared" si="7"/>
        <v>0</v>
      </c>
      <c r="I14" s="12">
        <f t="shared" si="1"/>
        <v>176</v>
      </c>
      <c r="J14" s="4">
        <f>'U14 Dziewczęta 28.05 '!M14</f>
        <v>0</v>
      </c>
      <c r="K14" s="4">
        <f>' U 16 DZIEWCZĘTA 28.05'!O14</f>
        <v>0</v>
      </c>
      <c r="L14" s="4">
        <f>'U14 CHŁOPCY 28.05'!M14</f>
        <v>0</v>
      </c>
      <c r="M14" s="4">
        <f>'U 16 Chłopcy 28.05'!O14</f>
        <v>0</v>
      </c>
      <c r="N14" s="46">
        <f t="shared" si="2"/>
        <v>0</v>
      </c>
      <c r="O14" s="46">
        <f t="shared" si="3"/>
        <v>0</v>
      </c>
      <c r="P14" s="11">
        <f t="shared" si="4"/>
        <v>0</v>
      </c>
      <c r="Q14" s="16">
        <f t="shared" si="0"/>
        <v>176</v>
      </c>
      <c r="R14" s="51">
        <f t="shared" si="0"/>
        <v>0</v>
      </c>
      <c r="S14" s="52">
        <v>0</v>
      </c>
      <c r="T14" s="52">
        <v>0</v>
      </c>
      <c r="U14" s="13">
        <f t="shared" si="5"/>
        <v>176</v>
      </c>
      <c r="V14" s="71" t="s">
        <v>288</v>
      </c>
    </row>
    <row r="15" spans="1:22" ht="34.35" customHeight="1" x14ac:dyDescent="0.3">
      <c r="A15" s="4" t="s">
        <v>214</v>
      </c>
      <c r="B15" s="5" t="s">
        <v>233</v>
      </c>
      <c r="C15" s="47">
        <f>'U14 Dziewczęta 28.05 '!M15</f>
        <v>0</v>
      </c>
      <c r="D15" s="47">
        <v>0</v>
      </c>
      <c r="E15" s="47">
        <v>0</v>
      </c>
      <c r="F15" s="47">
        <v>0</v>
      </c>
      <c r="G15" s="15">
        <f t="shared" si="6"/>
        <v>0</v>
      </c>
      <c r="H15" s="15">
        <f t="shared" si="7"/>
        <v>0</v>
      </c>
      <c r="I15" s="12">
        <f t="shared" si="1"/>
        <v>0</v>
      </c>
      <c r="J15" s="4">
        <v>0</v>
      </c>
      <c r="K15" s="4">
        <f>' U 16 DZIEWCZĘTA 28.05'!O15</f>
        <v>0</v>
      </c>
      <c r="L15" s="4">
        <v>0</v>
      </c>
      <c r="M15" s="4">
        <f>'U 16 Chłopcy 28.05'!O16</f>
        <v>0</v>
      </c>
      <c r="N15" s="46">
        <f t="shared" si="2"/>
        <v>0</v>
      </c>
      <c r="O15" s="46">
        <f t="shared" si="3"/>
        <v>0</v>
      </c>
      <c r="P15" s="11">
        <f t="shared" si="4"/>
        <v>0</v>
      </c>
      <c r="Q15" s="16">
        <f t="shared" si="0"/>
        <v>140</v>
      </c>
      <c r="R15" s="17">
        <f t="shared" si="0"/>
        <v>70</v>
      </c>
      <c r="S15" s="4">
        <v>140</v>
      </c>
      <c r="T15" s="4">
        <v>70</v>
      </c>
      <c r="U15" s="13">
        <f t="shared" si="5"/>
        <v>210</v>
      </c>
      <c r="V15" s="71" t="s">
        <v>287</v>
      </c>
    </row>
    <row r="16" spans="1:22" ht="34.35" customHeight="1" x14ac:dyDescent="0.3">
      <c r="A16" s="4" t="s">
        <v>217</v>
      </c>
      <c r="B16" s="5" t="s">
        <v>234</v>
      </c>
      <c r="C16" s="47">
        <f>'U14 Dziewczęta 28.05 '!M16</f>
        <v>78</v>
      </c>
      <c r="D16" s="47">
        <v>0</v>
      </c>
      <c r="E16" s="47">
        <v>0</v>
      </c>
      <c r="F16" s="47">
        <v>0</v>
      </c>
      <c r="G16" s="15">
        <f t="shared" si="6"/>
        <v>78</v>
      </c>
      <c r="H16" s="15">
        <f t="shared" si="7"/>
        <v>0</v>
      </c>
      <c r="I16" s="12">
        <f t="shared" si="1"/>
        <v>78</v>
      </c>
      <c r="J16" s="4">
        <v>0</v>
      </c>
      <c r="K16" s="4">
        <f>' U 16 DZIEWCZĘTA 28.05'!O16</f>
        <v>319</v>
      </c>
      <c r="L16" s="4">
        <v>0</v>
      </c>
      <c r="M16" s="4">
        <f>'U 16 Chłopcy 28.05'!O17</f>
        <v>235</v>
      </c>
      <c r="N16" s="46">
        <f t="shared" si="2"/>
        <v>319</v>
      </c>
      <c r="O16" s="46">
        <f t="shared" si="3"/>
        <v>235</v>
      </c>
      <c r="P16" s="11">
        <f t="shared" si="4"/>
        <v>554</v>
      </c>
      <c r="Q16" s="16">
        <f t="shared" si="0"/>
        <v>507</v>
      </c>
      <c r="R16" s="17">
        <f t="shared" si="0"/>
        <v>345</v>
      </c>
      <c r="S16" s="4">
        <v>110</v>
      </c>
      <c r="T16" s="4">
        <v>110</v>
      </c>
      <c r="U16" s="13">
        <f t="shared" si="5"/>
        <v>852</v>
      </c>
      <c r="V16" s="71" t="s">
        <v>282</v>
      </c>
    </row>
    <row r="17" spans="1:22" ht="34.35" customHeight="1" x14ac:dyDescent="0.3">
      <c r="A17" s="4" t="s">
        <v>219</v>
      </c>
      <c r="B17" s="5" t="s">
        <v>235</v>
      </c>
      <c r="C17" s="47">
        <f>'U14 Dziewczęta 28.05 '!M17</f>
        <v>0</v>
      </c>
      <c r="D17" s="47">
        <v>0</v>
      </c>
      <c r="E17" s="47">
        <v>0</v>
      </c>
      <c r="F17" s="47">
        <v>0</v>
      </c>
      <c r="G17" s="15">
        <f t="shared" si="6"/>
        <v>0</v>
      </c>
      <c r="H17" s="15">
        <f t="shared" si="7"/>
        <v>0</v>
      </c>
      <c r="I17" s="12">
        <f t="shared" si="1"/>
        <v>0</v>
      </c>
      <c r="J17" s="4">
        <v>0</v>
      </c>
      <c r="K17" s="4">
        <f>' U 16 DZIEWCZĘTA 28.05'!O17</f>
        <v>0</v>
      </c>
      <c r="L17" s="4">
        <v>0</v>
      </c>
      <c r="M17" s="4">
        <f>'U 16 Chłopcy 28.05'!O18</f>
        <v>0</v>
      </c>
      <c r="N17" s="46">
        <f t="shared" si="2"/>
        <v>0</v>
      </c>
      <c r="O17" s="46">
        <f t="shared" si="3"/>
        <v>0</v>
      </c>
      <c r="P17" s="11">
        <f t="shared" si="4"/>
        <v>0</v>
      </c>
      <c r="Q17" s="16">
        <f t="shared" si="0"/>
        <v>100</v>
      </c>
      <c r="R17" s="17">
        <f t="shared" si="0"/>
        <v>120</v>
      </c>
      <c r="S17" s="4">
        <v>100</v>
      </c>
      <c r="T17" s="4">
        <v>120</v>
      </c>
      <c r="U17" s="13">
        <f t="shared" si="5"/>
        <v>220</v>
      </c>
      <c r="V17" s="71" t="s">
        <v>286</v>
      </c>
    </row>
    <row r="18" spans="1:22" ht="34.35" customHeight="1" x14ac:dyDescent="0.3">
      <c r="A18" s="4" t="s">
        <v>221</v>
      </c>
      <c r="B18" s="5" t="s">
        <v>237</v>
      </c>
      <c r="C18" s="47">
        <f>'U14 Dziewczęta 28.05 '!M18</f>
        <v>0</v>
      </c>
      <c r="D18" s="47">
        <v>0</v>
      </c>
      <c r="E18" s="47">
        <v>0</v>
      </c>
      <c r="F18" s="47">
        <v>0</v>
      </c>
      <c r="G18" s="15">
        <f t="shared" si="6"/>
        <v>0</v>
      </c>
      <c r="H18" s="15">
        <f t="shared" si="7"/>
        <v>0</v>
      </c>
      <c r="I18" s="12">
        <f t="shared" si="1"/>
        <v>0</v>
      </c>
      <c r="J18" s="4">
        <v>0</v>
      </c>
      <c r="K18" s="4">
        <f>' U 16 DZIEWCZĘTA 28.05'!O18</f>
        <v>0</v>
      </c>
      <c r="L18" s="4">
        <v>0</v>
      </c>
      <c r="M18" s="4">
        <f>'U 16 Chłopcy 28.05'!O19</f>
        <v>0</v>
      </c>
      <c r="N18" s="46">
        <f t="shared" si="2"/>
        <v>0</v>
      </c>
      <c r="O18" s="46">
        <f t="shared" si="3"/>
        <v>0</v>
      </c>
      <c r="P18" s="11">
        <f t="shared" si="4"/>
        <v>0</v>
      </c>
      <c r="Q18" s="16">
        <f t="shared" si="0"/>
        <v>20</v>
      </c>
      <c r="R18" s="17">
        <f t="shared" si="0"/>
        <v>40</v>
      </c>
      <c r="S18" s="4">
        <v>20</v>
      </c>
      <c r="T18" s="4">
        <v>40</v>
      </c>
      <c r="U18" s="13">
        <f t="shared" si="5"/>
        <v>60</v>
      </c>
      <c r="V18" s="71" t="s">
        <v>290</v>
      </c>
    </row>
    <row r="19" spans="1:22" ht="34.35" customHeight="1" x14ac:dyDescent="0.3">
      <c r="A19" s="4" t="s">
        <v>236</v>
      </c>
      <c r="B19" s="5" t="s">
        <v>238</v>
      </c>
      <c r="C19" s="47">
        <f>'U14 Dziewczęta 28.05 '!M19</f>
        <v>0</v>
      </c>
      <c r="D19" s="47">
        <v>0</v>
      </c>
      <c r="E19" s="47">
        <v>0</v>
      </c>
      <c r="F19" s="47">
        <v>0</v>
      </c>
      <c r="G19" s="15">
        <f t="shared" si="6"/>
        <v>0</v>
      </c>
      <c r="H19" s="15">
        <f t="shared" si="7"/>
        <v>0</v>
      </c>
      <c r="I19" s="12">
        <f t="shared" si="1"/>
        <v>0</v>
      </c>
      <c r="J19" s="4">
        <v>0</v>
      </c>
      <c r="K19" s="4">
        <f>' U 16 DZIEWCZĘTA 28.05'!O19</f>
        <v>0</v>
      </c>
      <c r="L19" s="4">
        <v>0</v>
      </c>
      <c r="M19" s="4">
        <f>'U 16 Chłopcy 28.05'!O20</f>
        <v>0</v>
      </c>
      <c r="N19" s="46">
        <f t="shared" si="2"/>
        <v>0</v>
      </c>
      <c r="O19" s="46">
        <f t="shared" si="3"/>
        <v>0</v>
      </c>
      <c r="P19" s="11">
        <f t="shared" si="4"/>
        <v>0</v>
      </c>
      <c r="Q19" s="16">
        <f t="shared" si="0"/>
        <v>70</v>
      </c>
      <c r="R19" s="17">
        <f t="shared" si="0"/>
        <v>100</v>
      </c>
      <c r="S19" s="4">
        <v>70</v>
      </c>
      <c r="T19" s="4">
        <v>100</v>
      </c>
      <c r="U19" s="13">
        <f t="shared" si="5"/>
        <v>170</v>
      </c>
      <c r="V19" s="71" t="s">
        <v>289</v>
      </c>
    </row>
    <row r="20" spans="1:22" ht="34.35" customHeight="1" x14ac:dyDescent="0.3"/>
  </sheetData>
  <mergeCells count="6">
    <mergeCell ref="Q2:R2"/>
    <mergeCell ref="S2:T2"/>
    <mergeCell ref="C3:D3"/>
    <mergeCell ref="E3:F3"/>
    <mergeCell ref="J3:K3"/>
    <mergeCell ref="L3:M3"/>
  </mergeCells>
  <pageMargins left="0.25" right="0.25" top="0.75" bottom="0.75" header="0.3" footer="0.3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499984740745262"/>
  </sheetPr>
  <dimension ref="A1:M14"/>
  <sheetViews>
    <sheetView workbookViewId="0">
      <selection activeCell="I14" sqref="I14"/>
    </sheetView>
  </sheetViews>
  <sheetFormatPr defaultColWidth="8.88671875" defaultRowHeight="16.2" x14ac:dyDescent="0.3"/>
  <cols>
    <col min="1" max="1" width="4.88671875" style="1" customWidth="1"/>
    <col min="2" max="2" width="26.44140625" style="2" customWidth="1"/>
    <col min="3" max="4" width="9.33203125" style="2" customWidth="1"/>
    <col min="5" max="5" width="10.33203125" style="2" customWidth="1"/>
    <col min="6" max="6" width="9.33203125" style="2" customWidth="1"/>
    <col min="7" max="7" width="10.88671875" style="2" customWidth="1"/>
    <col min="8" max="8" width="8" style="2" customWidth="1"/>
    <col min="9" max="12" width="9.33203125" style="2" customWidth="1"/>
    <col min="13" max="13" width="10.88671875" style="2" customWidth="1"/>
    <col min="14" max="16384" width="8.88671875" style="2"/>
  </cols>
  <sheetData>
    <row r="1" spans="1:13" x14ac:dyDescent="0.3">
      <c r="B1" s="3" t="s">
        <v>37</v>
      </c>
      <c r="C1" s="3"/>
      <c r="D1" s="3"/>
      <c r="E1" s="3"/>
      <c r="F1" s="3"/>
      <c r="I1" s="14" t="s">
        <v>5</v>
      </c>
      <c r="J1" s="3" t="s">
        <v>38</v>
      </c>
    </row>
    <row r="2" spans="1:13" ht="16.95" customHeight="1" x14ac:dyDescent="0.3">
      <c r="B2" s="3" t="s">
        <v>42</v>
      </c>
      <c r="C2" s="3"/>
      <c r="D2" s="3"/>
      <c r="E2" s="3"/>
      <c r="F2" s="3"/>
      <c r="I2" s="3" t="s">
        <v>26</v>
      </c>
    </row>
    <row r="3" spans="1:13" ht="33" customHeight="1" x14ac:dyDescent="0.3">
      <c r="A3" s="7"/>
      <c r="B3" s="10"/>
      <c r="C3" s="66" t="s">
        <v>4</v>
      </c>
      <c r="D3" s="66"/>
      <c r="E3" s="66" t="s">
        <v>6</v>
      </c>
      <c r="F3" s="66"/>
      <c r="G3" s="66" t="s">
        <v>7</v>
      </c>
      <c r="H3" s="66"/>
      <c r="I3" s="66" t="s">
        <v>8</v>
      </c>
      <c r="J3" s="66"/>
      <c r="K3" s="66" t="s">
        <v>9</v>
      </c>
      <c r="L3" s="66"/>
      <c r="M3" s="66" t="s">
        <v>19</v>
      </c>
    </row>
    <row r="4" spans="1:13" s="1" customFormat="1" ht="21.6" customHeight="1" x14ac:dyDescent="0.3">
      <c r="A4" s="7" t="s">
        <v>0</v>
      </c>
      <c r="B4" s="7" t="s">
        <v>1</v>
      </c>
      <c r="C4" s="7" t="s">
        <v>2</v>
      </c>
      <c r="D4" s="7" t="s">
        <v>3</v>
      </c>
      <c r="E4" s="7" t="s">
        <v>2</v>
      </c>
      <c r="F4" s="7" t="s">
        <v>3</v>
      </c>
      <c r="G4" s="7" t="s">
        <v>2</v>
      </c>
      <c r="H4" s="7" t="s">
        <v>3</v>
      </c>
      <c r="I4" s="7" t="s">
        <v>10</v>
      </c>
      <c r="J4" s="7" t="s">
        <v>3</v>
      </c>
      <c r="K4" s="7" t="s">
        <v>33</v>
      </c>
      <c r="L4" s="7" t="s">
        <v>3</v>
      </c>
      <c r="M4" s="66"/>
    </row>
    <row r="5" spans="1:13" ht="38.4" customHeight="1" x14ac:dyDescent="0.3">
      <c r="A5" s="4" t="s">
        <v>11</v>
      </c>
      <c r="B5" s="5" t="s">
        <v>44</v>
      </c>
      <c r="C5" s="6">
        <v>0</v>
      </c>
      <c r="D5" s="6">
        <v>0</v>
      </c>
      <c r="E5" s="6">
        <v>0</v>
      </c>
      <c r="F5" s="6">
        <v>0</v>
      </c>
      <c r="G5" s="6" t="s">
        <v>151</v>
      </c>
      <c r="H5" s="6">
        <v>11</v>
      </c>
      <c r="I5" s="6">
        <v>0</v>
      </c>
      <c r="J5" s="6">
        <v>0</v>
      </c>
      <c r="K5" s="6" t="s">
        <v>164</v>
      </c>
      <c r="L5" s="6">
        <v>20</v>
      </c>
      <c r="M5" s="8">
        <f>SUM(D5,F5,H5,J5,L5)</f>
        <v>31</v>
      </c>
    </row>
    <row r="6" spans="1:13" ht="38.4" customHeight="1" x14ac:dyDescent="0.3">
      <c r="A6" s="4" t="s">
        <v>12</v>
      </c>
      <c r="B6" s="5" t="s">
        <v>45</v>
      </c>
      <c r="C6" s="6" t="s">
        <v>61</v>
      </c>
      <c r="D6" s="6">
        <v>40</v>
      </c>
      <c r="E6" s="6" t="s">
        <v>105</v>
      </c>
      <c r="F6" s="6">
        <v>30</v>
      </c>
      <c r="G6" s="6" t="s">
        <v>146</v>
      </c>
      <c r="H6" s="6">
        <v>50</v>
      </c>
      <c r="I6" s="6">
        <v>33.5</v>
      </c>
      <c r="J6" s="6">
        <v>32</v>
      </c>
      <c r="K6" s="6" t="s">
        <v>168</v>
      </c>
      <c r="L6" s="6">
        <v>43</v>
      </c>
      <c r="M6" s="8">
        <f t="shared" ref="M6:M14" si="0">SUM(D6,F6,H6,J6,L6)</f>
        <v>195</v>
      </c>
    </row>
    <row r="7" spans="1:13" ht="38.4" customHeight="1" x14ac:dyDescent="0.3">
      <c r="A7" s="4" t="s">
        <v>13</v>
      </c>
      <c r="B7" s="5" t="s">
        <v>46</v>
      </c>
      <c r="C7" s="6">
        <v>0</v>
      </c>
      <c r="D7" s="6">
        <v>0</v>
      </c>
      <c r="E7" s="6" t="s">
        <v>110</v>
      </c>
      <c r="F7" s="6">
        <v>2</v>
      </c>
      <c r="G7" s="6" t="s">
        <v>150</v>
      </c>
      <c r="H7" s="6">
        <v>30</v>
      </c>
      <c r="I7" s="6">
        <v>0</v>
      </c>
      <c r="J7" s="6">
        <v>0</v>
      </c>
      <c r="K7" s="6">
        <v>0</v>
      </c>
      <c r="L7" s="6">
        <v>0</v>
      </c>
      <c r="M7" s="8">
        <f t="shared" si="0"/>
        <v>32</v>
      </c>
    </row>
    <row r="8" spans="1:13" ht="38.4" customHeight="1" x14ac:dyDescent="0.3">
      <c r="A8" s="4" t="s">
        <v>14</v>
      </c>
      <c r="B8" s="5" t="s">
        <v>47</v>
      </c>
      <c r="C8" s="6" t="s">
        <v>62</v>
      </c>
      <c r="D8" s="6">
        <v>38</v>
      </c>
      <c r="E8" s="6" t="s">
        <v>106</v>
      </c>
      <c r="F8" s="6">
        <v>26</v>
      </c>
      <c r="G8" s="6" t="s">
        <v>148</v>
      </c>
      <c r="H8" s="6">
        <v>37</v>
      </c>
      <c r="I8" s="6">
        <v>31</v>
      </c>
      <c r="J8" s="6">
        <v>27</v>
      </c>
      <c r="K8" s="6" t="s">
        <v>163</v>
      </c>
      <c r="L8" s="6">
        <v>34</v>
      </c>
      <c r="M8" s="8">
        <f t="shared" si="0"/>
        <v>162</v>
      </c>
    </row>
    <row r="9" spans="1:13" ht="38.4" customHeight="1" x14ac:dyDescent="0.3">
      <c r="A9" s="4" t="s">
        <v>15</v>
      </c>
      <c r="B9" s="5" t="s">
        <v>48</v>
      </c>
      <c r="C9" s="6" t="s">
        <v>83</v>
      </c>
      <c r="D9" s="6">
        <v>23</v>
      </c>
      <c r="E9" s="6" t="s">
        <v>112</v>
      </c>
      <c r="F9" s="6">
        <v>1</v>
      </c>
      <c r="G9" s="6">
        <v>0</v>
      </c>
      <c r="H9" s="6">
        <v>0</v>
      </c>
      <c r="I9" s="6">
        <v>31</v>
      </c>
      <c r="J9" s="6">
        <v>27</v>
      </c>
      <c r="K9" s="6" t="s">
        <v>165</v>
      </c>
      <c r="L9" s="6">
        <v>19</v>
      </c>
      <c r="M9" s="8">
        <f t="shared" si="0"/>
        <v>70</v>
      </c>
    </row>
    <row r="10" spans="1:13" ht="38.4" customHeight="1" x14ac:dyDescent="0.3">
      <c r="A10" s="4" t="s">
        <v>16</v>
      </c>
      <c r="B10" s="5" t="s">
        <v>49</v>
      </c>
      <c r="C10" s="6" t="s">
        <v>64</v>
      </c>
      <c r="D10" s="6">
        <v>32</v>
      </c>
      <c r="E10" s="6" t="s">
        <v>107</v>
      </c>
      <c r="F10" s="6">
        <v>12</v>
      </c>
      <c r="G10" s="6" t="s">
        <v>147</v>
      </c>
      <c r="H10" s="6">
        <v>43</v>
      </c>
      <c r="I10" s="6">
        <v>30</v>
      </c>
      <c r="J10" s="6">
        <v>25</v>
      </c>
      <c r="K10" s="6" t="s">
        <v>166</v>
      </c>
      <c r="L10" s="6">
        <v>46</v>
      </c>
      <c r="M10" s="8">
        <f t="shared" si="0"/>
        <v>158</v>
      </c>
    </row>
    <row r="11" spans="1:13" ht="38.4" customHeight="1" x14ac:dyDescent="0.3">
      <c r="A11" s="4" t="s">
        <v>17</v>
      </c>
      <c r="B11" s="5" t="s">
        <v>50</v>
      </c>
      <c r="C11" s="6" t="s">
        <v>63</v>
      </c>
      <c r="D11" s="6">
        <v>32</v>
      </c>
      <c r="E11" s="6" t="s">
        <v>108</v>
      </c>
      <c r="F11" s="6">
        <v>9</v>
      </c>
      <c r="G11" s="6" t="s">
        <v>149</v>
      </c>
      <c r="H11" s="6">
        <v>35</v>
      </c>
      <c r="I11" s="6">
        <v>11</v>
      </c>
      <c r="J11" s="6">
        <v>23</v>
      </c>
      <c r="K11" s="6" t="s">
        <v>169</v>
      </c>
      <c r="L11" s="6">
        <v>27</v>
      </c>
      <c r="M11" s="8">
        <f t="shared" si="0"/>
        <v>126</v>
      </c>
    </row>
    <row r="12" spans="1:13" ht="38.4" customHeight="1" x14ac:dyDescent="0.3">
      <c r="A12" s="4" t="s">
        <v>18</v>
      </c>
      <c r="B12" s="5" t="s">
        <v>51</v>
      </c>
      <c r="C12" s="6" t="s">
        <v>65</v>
      </c>
      <c r="D12" s="6">
        <v>7</v>
      </c>
      <c r="E12" s="6" t="s">
        <v>109</v>
      </c>
      <c r="F12" s="6">
        <v>2</v>
      </c>
      <c r="G12" s="6" t="s">
        <v>153</v>
      </c>
      <c r="H12" s="6">
        <v>1</v>
      </c>
      <c r="I12" s="6">
        <v>13</v>
      </c>
      <c r="J12" s="6">
        <v>24</v>
      </c>
      <c r="K12" s="6" t="s">
        <v>170</v>
      </c>
      <c r="L12" s="6">
        <v>22</v>
      </c>
      <c r="M12" s="8">
        <f t="shared" si="0"/>
        <v>56</v>
      </c>
    </row>
    <row r="13" spans="1:13" ht="38.4" customHeight="1" x14ac:dyDescent="0.3">
      <c r="A13" s="4" t="s">
        <v>36</v>
      </c>
      <c r="B13" s="5" t="s">
        <v>52</v>
      </c>
      <c r="C13" s="6" t="s">
        <v>66</v>
      </c>
      <c r="D13" s="6">
        <v>22</v>
      </c>
      <c r="E13" s="6" t="s">
        <v>111</v>
      </c>
      <c r="F13" s="6">
        <v>1</v>
      </c>
      <c r="G13" s="6" t="s">
        <v>152</v>
      </c>
      <c r="H13" s="6">
        <v>0</v>
      </c>
      <c r="I13" s="6">
        <v>0</v>
      </c>
      <c r="J13" s="6">
        <v>0</v>
      </c>
      <c r="K13" s="6" t="s">
        <v>167</v>
      </c>
      <c r="L13" s="6">
        <v>35</v>
      </c>
      <c r="M13" s="8">
        <f t="shared" si="0"/>
        <v>58</v>
      </c>
    </row>
    <row r="14" spans="1:13" ht="38.4" customHeight="1" x14ac:dyDescent="0.3">
      <c r="A14" s="4" t="s">
        <v>41</v>
      </c>
      <c r="B14" s="5" t="s">
        <v>53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8">
        <f t="shared" si="0"/>
        <v>0</v>
      </c>
    </row>
  </sheetData>
  <mergeCells count="6">
    <mergeCell ref="M3:M4"/>
    <mergeCell ref="C3:D3"/>
    <mergeCell ref="E3:F3"/>
    <mergeCell ref="G3:H3"/>
    <mergeCell ref="I3:J3"/>
    <mergeCell ref="K3:L3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O14"/>
  <sheetViews>
    <sheetView workbookViewId="0">
      <selection activeCell="S9" sqref="S9"/>
    </sheetView>
  </sheetViews>
  <sheetFormatPr defaultColWidth="8.88671875" defaultRowHeight="16.2" x14ac:dyDescent="0.3"/>
  <cols>
    <col min="1" max="1" width="4.88671875" style="1" customWidth="1"/>
    <col min="2" max="2" width="24.109375" style="2" customWidth="1"/>
    <col min="3" max="3" width="8.33203125" style="2" customWidth="1"/>
    <col min="4" max="4" width="6.109375" style="2" customWidth="1"/>
    <col min="5" max="5" width="9.88671875" style="2" customWidth="1"/>
    <col min="6" max="6" width="6.6640625" style="2" customWidth="1"/>
    <col min="7" max="7" width="10.88671875" style="2" customWidth="1"/>
    <col min="8" max="10" width="6.6640625" style="2" customWidth="1"/>
    <col min="11" max="12" width="7.33203125" style="2" customWidth="1"/>
    <col min="13" max="13" width="10.33203125" style="2" customWidth="1"/>
    <col min="14" max="14" width="8.5546875" style="2" customWidth="1"/>
    <col min="15" max="15" width="11" style="2" customWidth="1"/>
    <col min="16" max="16384" width="8.88671875" style="2"/>
  </cols>
  <sheetData>
    <row r="1" spans="1:15" x14ac:dyDescent="0.3">
      <c r="B1" s="3" t="s">
        <v>37</v>
      </c>
      <c r="C1" s="3"/>
      <c r="D1" s="3"/>
      <c r="E1" s="3"/>
      <c r="F1" s="3"/>
      <c r="I1" s="14" t="s">
        <v>20</v>
      </c>
      <c r="J1" s="3" t="s">
        <v>40</v>
      </c>
    </row>
    <row r="2" spans="1:15" ht="19.95" customHeight="1" x14ac:dyDescent="0.3">
      <c r="B2" s="3" t="s">
        <v>42</v>
      </c>
      <c r="C2" s="3"/>
      <c r="D2" s="3"/>
      <c r="E2" s="3"/>
      <c r="F2" s="3"/>
      <c r="I2" s="3" t="s">
        <v>27</v>
      </c>
    </row>
    <row r="3" spans="1:15" ht="33" customHeight="1" x14ac:dyDescent="0.3">
      <c r="A3" s="7"/>
      <c r="B3" s="10"/>
      <c r="C3" s="66" t="s">
        <v>21</v>
      </c>
      <c r="D3" s="66"/>
      <c r="E3" s="66" t="s">
        <v>6</v>
      </c>
      <c r="F3" s="66"/>
      <c r="G3" s="66" t="s">
        <v>7</v>
      </c>
      <c r="H3" s="66"/>
      <c r="I3" s="66" t="s">
        <v>22</v>
      </c>
      <c r="J3" s="66"/>
      <c r="K3" s="66" t="s">
        <v>9</v>
      </c>
      <c r="L3" s="66"/>
      <c r="M3" s="66" t="s">
        <v>200</v>
      </c>
      <c r="N3" s="66"/>
      <c r="O3" s="66" t="s">
        <v>19</v>
      </c>
    </row>
    <row r="4" spans="1:15" s="1" customFormat="1" ht="21.6" customHeight="1" x14ac:dyDescent="0.3">
      <c r="A4" s="7" t="s">
        <v>0</v>
      </c>
      <c r="B4" s="7" t="s">
        <v>1</v>
      </c>
      <c r="C4" s="7" t="s">
        <v>2</v>
      </c>
      <c r="D4" s="7" t="s">
        <v>3</v>
      </c>
      <c r="E4" s="7" t="s">
        <v>2</v>
      </c>
      <c r="F4" s="7" t="s">
        <v>3</v>
      </c>
      <c r="G4" s="7" t="s">
        <v>2</v>
      </c>
      <c r="H4" s="7" t="s">
        <v>3</v>
      </c>
      <c r="I4" s="7" t="s">
        <v>10</v>
      </c>
      <c r="J4" s="7" t="s">
        <v>3</v>
      </c>
      <c r="K4" s="7" t="s">
        <v>33</v>
      </c>
      <c r="L4" s="7" t="s">
        <v>3</v>
      </c>
      <c r="M4" s="7" t="s">
        <v>2</v>
      </c>
      <c r="N4" s="7" t="s">
        <v>3</v>
      </c>
      <c r="O4" s="66"/>
    </row>
    <row r="5" spans="1:15" ht="38.4" customHeight="1" x14ac:dyDescent="0.3">
      <c r="A5" s="4" t="s">
        <v>11</v>
      </c>
      <c r="B5" s="5" t="s">
        <v>44</v>
      </c>
      <c r="C5" s="6" t="s">
        <v>188</v>
      </c>
      <c r="D5" s="6">
        <v>55</v>
      </c>
      <c r="E5" s="6" t="s">
        <v>115</v>
      </c>
      <c r="F5" s="6">
        <v>36</v>
      </c>
      <c r="G5" s="6" t="s">
        <v>145</v>
      </c>
      <c r="H5" s="6">
        <v>9</v>
      </c>
      <c r="I5" s="6">
        <v>7</v>
      </c>
      <c r="J5" s="6">
        <v>73</v>
      </c>
      <c r="K5" s="6" t="s">
        <v>165</v>
      </c>
      <c r="L5" s="6">
        <v>35</v>
      </c>
      <c r="M5" s="6" t="s">
        <v>182</v>
      </c>
      <c r="N5" s="6">
        <v>83</v>
      </c>
      <c r="O5" s="8">
        <f>SUM(D5,F5,H5,J5,L5,N5)</f>
        <v>291</v>
      </c>
    </row>
    <row r="6" spans="1:15" ht="38.4" customHeight="1" x14ac:dyDescent="0.3">
      <c r="A6" s="4" t="s">
        <v>12</v>
      </c>
      <c r="B6" s="5" t="s">
        <v>45</v>
      </c>
      <c r="C6" s="6" t="s">
        <v>69</v>
      </c>
      <c r="D6" s="6">
        <v>71</v>
      </c>
      <c r="E6" s="6" t="s">
        <v>118</v>
      </c>
      <c r="F6" s="6">
        <v>10</v>
      </c>
      <c r="G6" s="6" t="s">
        <v>138</v>
      </c>
      <c r="H6" s="6">
        <v>62</v>
      </c>
      <c r="I6" s="6" t="s">
        <v>86</v>
      </c>
      <c r="J6" s="6">
        <v>89</v>
      </c>
      <c r="K6" s="6" t="s">
        <v>194</v>
      </c>
      <c r="L6" s="6">
        <v>66</v>
      </c>
      <c r="M6" s="6" t="s">
        <v>183</v>
      </c>
      <c r="N6" s="6">
        <v>82</v>
      </c>
      <c r="O6" s="8">
        <f t="shared" ref="O6:O14" si="0">SUM(D6,F6,H6,J6,L6,N6)</f>
        <v>380</v>
      </c>
    </row>
    <row r="7" spans="1:15" ht="38.4" customHeight="1" x14ac:dyDescent="0.3">
      <c r="A7" s="4" t="s">
        <v>13</v>
      </c>
      <c r="B7" s="5" t="s">
        <v>46</v>
      </c>
      <c r="C7" s="6">
        <v>0</v>
      </c>
      <c r="D7" s="6">
        <v>0</v>
      </c>
      <c r="E7" s="6" t="s">
        <v>117</v>
      </c>
      <c r="F7" s="6">
        <v>13</v>
      </c>
      <c r="G7" s="6" t="s">
        <v>143</v>
      </c>
      <c r="H7" s="6">
        <v>14</v>
      </c>
      <c r="I7" s="6">
        <v>0</v>
      </c>
      <c r="J7" s="6">
        <v>0</v>
      </c>
      <c r="K7" s="6" t="s">
        <v>164</v>
      </c>
      <c r="L7" s="6">
        <v>38</v>
      </c>
      <c r="M7" s="6" t="s">
        <v>180</v>
      </c>
      <c r="N7" s="6">
        <v>90</v>
      </c>
      <c r="O7" s="8">
        <f t="shared" si="0"/>
        <v>155</v>
      </c>
    </row>
    <row r="8" spans="1:15" ht="38.4" customHeight="1" x14ac:dyDescent="0.3">
      <c r="A8" s="4" t="s">
        <v>14</v>
      </c>
      <c r="B8" s="5" t="s">
        <v>47</v>
      </c>
      <c r="C8" s="6" t="s">
        <v>71</v>
      </c>
      <c r="D8" s="6">
        <v>43</v>
      </c>
      <c r="E8" s="6" t="s">
        <v>114</v>
      </c>
      <c r="F8" s="6">
        <v>42</v>
      </c>
      <c r="G8" s="6" t="s">
        <v>140</v>
      </c>
      <c r="H8" s="6">
        <v>37</v>
      </c>
      <c r="I8" s="6" t="s">
        <v>84</v>
      </c>
      <c r="J8" s="6">
        <v>63</v>
      </c>
      <c r="K8" s="6" t="s">
        <v>196</v>
      </c>
      <c r="L8" s="6">
        <v>34</v>
      </c>
      <c r="M8" s="6" t="s">
        <v>186</v>
      </c>
      <c r="N8" s="6">
        <v>67</v>
      </c>
      <c r="O8" s="8">
        <f t="shared" si="0"/>
        <v>286</v>
      </c>
    </row>
    <row r="9" spans="1:15" ht="38.4" customHeight="1" x14ac:dyDescent="0.3">
      <c r="A9" s="4" t="s">
        <v>15</v>
      </c>
      <c r="B9" s="5" t="s">
        <v>48</v>
      </c>
      <c r="C9" s="6" t="s">
        <v>72</v>
      </c>
      <c r="D9" s="6">
        <v>22</v>
      </c>
      <c r="E9" s="6" t="s">
        <v>120</v>
      </c>
      <c r="F9" s="6">
        <v>1</v>
      </c>
      <c r="G9" s="6">
        <v>0</v>
      </c>
      <c r="H9" s="6">
        <v>0</v>
      </c>
      <c r="I9" s="6">
        <v>0</v>
      </c>
      <c r="J9" s="6">
        <v>0</v>
      </c>
      <c r="K9" s="6" t="s">
        <v>197</v>
      </c>
      <c r="L9" s="6">
        <v>31</v>
      </c>
      <c r="M9" s="6" t="s">
        <v>185</v>
      </c>
      <c r="N9" s="6">
        <v>74</v>
      </c>
      <c r="O9" s="8">
        <f t="shared" si="0"/>
        <v>128</v>
      </c>
    </row>
    <row r="10" spans="1:15" ht="38.4" customHeight="1" x14ac:dyDescent="0.3">
      <c r="A10" s="4" t="s">
        <v>16</v>
      </c>
      <c r="B10" s="5" t="s">
        <v>49</v>
      </c>
      <c r="C10" s="6" t="s">
        <v>67</v>
      </c>
      <c r="D10" s="6">
        <v>155</v>
      </c>
      <c r="E10" s="6" t="s">
        <v>113</v>
      </c>
      <c r="F10" s="6">
        <v>139</v>
      </c>
      <c r="G10" s="6" t="s">
        <v>142</v>
      </c>
      <c r="H10" s="6">
        <v>14</v>
      </c>
      <c r="I10" s="6" t="s">
        <v>87</v>
      </c>
      <c r="J10" s="6">
        <v>67</v>
      </c>
      <c r="K10" s="6" t="s">
        <v>195</v>
      </c>
      <c r="L10" s="6">
        <v>45</v>
      </c>
      <c r="M10" s="6" t="s">
        <v>184</v>
      </c>
      <c r="N10" s="6">
        <v>82</v>
      </c>
      <c r="O10" s="8">
        <f t="shared" si="0"/>
        <v>502</v>
      </c>
    </row>
    <row r="11" spans="1:15" ht="38.4" customHeight="1" x14ac:dyDescent="0.3">
      <c r="A11" s="4" t="s">
        <v>17</v>
      </c>
      <c r="B11" s="5" t="s">
        <v>50</v>
      </c>
      <c r="C11" s="6" t="s">
        <v>70</v>
      </c>
      <c r="D11" s="6">
        <v>60</v>
      </c>
      <c r="E11" s="6" t="s">
        <v>116</v>
      </c>
      <c r="F11" s="6">
        <v>32</v>
      </c>
      <c r="G11" s="6" t="s">
        <v>141</v>
      </c>
      <c r="H11" s="6">
        <v>35</v>
      </c>
      <c r="I11" s="6" t="s">
        <v>88</v>
      </c>
      <c r="J11" s="6">
        <v>67</v>
      </c>
      <c r="K11" s="6" t="s">
        <v>199</v>
      </c>
      <c r="L11" s="6">
        <v>16</v>
      </c>
      <c r="M11" s="6" t="s">
        <v>181</v>
      </c>
      <c r="N11" s="6">
        <v>86</v>
      </c>
      <c r="O11" s="8">
        <f t="shared" si="0"/>
        <v>296</v>
      </c>
    </row>
    <row r="12" spans="1:15" ht="38.4" customHeight="1" x14ac:dyDescent="0.3">
      <c r="A12" s="4" t="s">
        <v>18</v>
      </c>
      <c r="B12" s="5" t="s">
        <v>51</v>
      </c>
      <c r="C12" s="6" t="s">
        <v>73</v>
      </c>
      <c r="D12" s="6">
        <v>3</v>
      </c>
      <c r="E12" s="6" t="s">
        <v>121</v>
      </c>
      <c r="F12" s="6">
        <v>1</v>
      </c>
      <c r="G12" s="6" t="s">
        <v>144</v>
      </c>
      <c r="H12" s="6">
        <v>14</v>
      </c>
      <c r="I12" s="6" t="s">
        <v>89</v>
      </c>
      <c r="J12" s="6">
        <v>50</v>
      </c>
      <c r="K12" s="6" t="s">
        <v>170</v>
      </c>
      <c r="L12" s="6">
        <v>42</v>
      </c>
      <c r="M12" s="6" t="s">
        <v>187</v>
      </c>
      <c r="N12" s="6">
        <v>20</v>
      </c>
      <c r="O12" s="8">
        <f t="shared" si="0"/>
        <v>130</v>
      </c>
    </row>
    <row r="13" spans="1:15" ht="38.4" customHeight="1" x14ac:dyDescent="0.3">
      <c r="A13" s="4" t="s">
        <v>36</v>
      </c>
      <c r="B13" s="5" t="s">
        <v>52</v>
      </c>
      <c r="C13" s="6" t="s">
        <v>74</v>
      </c>
      <c r="D13" s="6">
        <v>42</v>
      </c>
      <c r="E13" s="6" t="s">
        <v>119</v>
      </c>
      <c r="F13" s="6">
        <v>5</v>
      </c>
      <c r="G13" s="6" t="s">
        <v>139</v>
      </c>
      <c r="H13" s="6">
        <v>39</v>
      </c>
      <c r="I13" s="6" t="s">
        <v>85</v>
      </c>
      <c r="J13" s="6">
        <v>48</v>
      </c>
      <c r="K13" s="6" t="s">
        <v>198</v>
      </c>
      <c r="L13" s="6">
        <v>24</v>
      </c>
      <c r="M13" s="6">
        <v>0</v>
      </c>
      <c r="N13" s="6">
        <v>0</v>
      </c>
      <c r="O13" s="8">
        <f t="shared" si="0"/>
        <v>158</v>
      </c>
    </row>
    <row r="14" spans="1:15" ht="38.4" customHeight="1" x14ac:dyDescent="0.3">
      <c r="A14" s="4" t="s">
        <v>41</v>
      </c>
      <c r="B14" s="5" t="s">
        <v>53</v>
      </c>
      <c r="C14" s="6" t="s">
        <v>68</v>
      </c>
      <c r="D14" s="6">
        <v>89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 t="s">
        <v>193</v>
      </c>
      <c r="L14" s="6">
        <v>87</v>
      </c>
      <c r="M14" s="6">
        <v>0</v>
      </c>
      <c r="N14" s="6">
        <v>0</v>
      </c>
      <c r="O14" s="8">
        <f t="shared" si="0"/>
        <v>176</v>
      </c>
    </row>
  </sheetData>
  <mergeCells count="7">
    <mergeCell ref="O3:O4"/>
    <mergeCell ref="M3:N3"/>
    <mergeCell ref="C3:D3"/>
    <mergeCell ref="E3:F3"/>
    <mergeCell ref="G3:H3"/>
    <mergeCell ref="I3:J3"/>
    <mergeCell ref="K3:L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O19"/>
  <sheetViews>
    <sheetView topLeftCell="A4" workbookViewId="0">
      <selection activeCell="D21" sqref="D21"/>
    </sheetView>
  </sheetViews>
  <sheetFormatPr defaultColWidth="8.88671875" defaultRowHeight="16.2" x14ac:dyDescent="0.3"/>
  <cols>
    <col min="1" max="1" width="4.88671875" style="1" customWidth="1"/>
    <col min="2" max="2" width="27.6640625" style="2" customWidth="1"/>
    <col min="3" max="4" width="8.5546875" style="2" customWidth="1"/>
    <col min="5" max="5" width="10.5546875" style="2" customWidth="1"/>
    <col min="6" max="6" width="8.5546875" style="2" customWidth="1"/>
    <col min="7" max="7" width="10.6640625" style="2" customWidth="1"/>
    <col min="8" max="8" width="6.88671875" style="2" customWidth="1"/>
    <col min="9" max="11" width="8.5546875" style="2" customWidth="1"/>
    <col min="12" max="12" width="7.5546875" style="2" customWidth="1"/>
    <col min="13" max="13" width="10" style="2" customWidth="1"/>
    <col min="14" max="14" width="6.88671875" style="2" customWidth="1"/>
    <col min="15" max="15" width="8.88671875" style="2" customWidth="1"/>
    <col min="16" max="16384" width="8.88671875" style="2"/>
  </cols>
  <sheetData>
    <row r="1" spans="1:15" x14ac:dyDescent="0.3">
      <c r="B1" s="3" t="s">
        <v>37</v>
      </c>
      <c r="C1" s="3"/>
      <c r="D1" s="3"/>
      <c r="E1" s="3"/>
      <c r="F1" s="3"/>
      <c r="I1" s="14" t="s">
        <v>20</v>
      </c>
      <c r="J1" s="3" t="s">
        <v>40</v>
      </c>
    </row>
    <row r="2" spans="1:15" ht="24" customHeight="1" x14ac:dyDescent="0.3">
      <c r="B2" s="3" t="s">
        <v>42</v>
      </c>
      <c r="C2" s="3"/>
      <c r="D2" s="3"/>
      <c r="E2" s="3"/>
      <c r="F2" s="3"/>
      <c r="I2" s="3" t="s">
        <v>26</v>
      </c>
    </row>
    <row r="3" spans="1:15" ht="33" customHeight="1" x14ac:dyDescent="0.3">
      <c r="A3" s="7"/>
      <c r="B3" s="10"/>
      <c r="C3" s="66" t="s">
        <v>21</v>
      </c>
      <c r="D3" s="66"/>
      <c r="E3" s="66" t="s">
        <v>6</v>
      </c>
      <c r="F3" s="66"/>
      <c r="G3" s="66" t="s">
        <v>24</v>
      </c>
      <c r="H3" s="66"/>
      <c r="I3" s="66" t="s">
        <v>32</v>
      </c>
      <c r="J3" s="66"/>
      <c r="K3" s="66" t="s">
        <v>9</v>
      </c>
      <c r="L3" s="66"/>
      <c r="M3" s="66"/>
      <c r="N3" s="66"/>
      <c r="O3" s="66" t="s">
        <v>19</v>
      </c>
    </row>
    <row r="4" spans="1:15" s="1" customFormat="1" ht="21.6" customHeight="1" x14ac:dyDescent="0.3">
      <c r="A4" s="7" t="s">
        <v>0</v>
      </c>
      <c r="B4" s="7" t="s">
        <v>1</v>
      </c>
      <c r="C4" s="7" t="s">
        <v>2</v>
      </c>
      <c r="D4" s="7" t="s">
        <v>3</v>
      </c>
      <c r="E4" s="7" t="s">
        <v>2</v>
      </c>
      <c r="F4" s="7" t="s">
        <v>3</v>
      </c>
      <c r="G4" s="7" t="s">
        <v>2</v>
      </c>
      <c r="H4" s="7" t="s">
        <v>3</v>
      </c>
      <c r="I4" s="7" t="s">
        <v>10</v>
      </c>
      <c r="J4" s="7" t="s">
        <v>3</v>
      </c>
      <c r="K4" s="7" t="s">
        <v>33</v>
      </c>
      <c r="L4" s="7" t="s">
        <v>3</v>
      </c>
      <c r="M4" s="7" t="s">
        <v>2</v>
      </c>
      <c r="N4" s="7" t="s">
        <v>3</v>
      </c>
      <c r="O4" s="66"/>
    </row>
    <row r="5" spans="1:15" ht="30" customHeight="1" x14ac:dyDescent="0.3">
      <c r="A5" s="4" t="s">
        <v>11</v>
      </c>
      <c r="B5" s="5" t="s">
        <v>44</v>
      </c>
      <c r="C5" s="6" t="s">
        <v>80</v>
      </c>
      <c r="D5" s="6">
        <v>47</v>
      </c>
      <c r="E5" s="6" t="s">
        <v>125</v>
      </c>
      <c r="F5" s="6">
        <v>39</v>
      </c>
      <c r="G5" s="6" t="s">
        <v>160</v>
      </c>
      <c r="H5" s="6">
        <v>30</v>
      </c>
      <c r="I5" s="6" t="s">
        <v>93</v>
      </c>
      <c r="J5" s="6">
        <v>94</v>
      </c>
      <c r="K5" s="6" t="s">
        <v>175</v>
      </c>
      <c r="L5" s="6">
        <v>42</v>
      </c>
      <c r="M5" s="6">
        <v>0</v>
      </c>
      <c r="N5" s="6">
        <v>0</v>
      </c>
      <c r="O5" s="8">
        <f>SUM(D5,F5,H5,J5,L5,N5)</f>
        <v>252</v>
      </c>
    </row>
    <row r="6" spans="1:15" ht="30" customHeight="1" x14ac:dyDescent="0.3">
      <c r="A6" s="4" t="s">
        <v>12</v>
      </c>
      <c r="B6" s="5" t="s">
        <v>45</v>
      </c>
      <c r="C6" s="6" t="s">
        <v>79</v>
      </c>
      <c r="D6" s="6">
        <v>50</v>
      </c>
      <c r="E6" s="6" t="s">
        <v>122</v>
      </c>
      <c r="F6" s="6">
        <v>67</v>
      </c>
      <c r="G6" s="6" t="s">
        <v>155</v>
      </c>
      <c r="H6" s="6">
        <v>59</v>
      </c>
      <c r="I6" s="6" t="s">
        <v>92</v>
      </c>
      <c r="J6" s="6">
        <v>78</v>
      </c>
      <c r="K6" s="6" t="s">
        <v>173</v>
      </c>
      <c r="L6" s="6">
        <v>47</v>
      </c>
      <c r="M6" s="6">
        <v>0</v>
      </c>
      <c r="N6" s="6">
        <v>0</v>
      </c>
      <c r="O6" s="8">
        <f t="shared" ref="O6:O19" si="0">SUM(D6,F6,H6,J6,L6,N6)</f>
        <v>301</v>
      </c>
    </row>
    <row r="7" spans="1:15" ht="30" customHeight="1" x14ac:dyDescent="0.3">
      <c r="A7" s="4" t="s">
        <v>13</v>
      </c>
      <c r="B7" s="5" t="s">
        <v>46</v>
      </c>
      <c r="C7" s="6" t="s">
        <v>77</v>
      </c>
      <c r="D7" s="6">
        <v>51</v>
      </c>
      <c r="E7" s="6" t="s">
        <v>123</v>
      </c>
      <c r="F7" s="6">
        <v>55</v>
      </c>
      <c r="G7" s="6" t="s">
        <v>154</v>
      </c>
      <c r="H7" s="6">
        <v>62</v>
      </c>
      <c r="I7" s="6" t="s">
        <v>86</v>
      </c>
      <c r="J7" s="6">
        <v>80</v>
      </c>
      <c r="K7" s="6" t="s">
        <v>172</v>
      </c>
      <c r="L7" s="6">
        <v>86</v>
      </c>
      <c r="M7" s="6">
        <v>0</v>
      </c>
      <c r="N7" s="6">
        <v>0</v>
      </c>
      <c r="O7" s="8">
        <f t="shared" si="0"/>
        <v>334</v>
      </c>
    </row>
    <row r="8" spans="1:15" ht="30" customHeight="1" x14ac:dyDescent="0.3">
      <c r="A8" s="4" t="s">
        <v>14</v>
      </c>
      <c r="B8" s="5" t="s">
        <v>47</v>
      </c>
      <c r="C8" s="6" t="s">
        <v>78</v>
      </c>
      <c r="D8" s="6">
        <v>50</v>
      </c>
      <c r="E8" s="6" t="s">
        <v>127</v>
      </c>
      <c r="F8" s="6">
        <v>22</v>
      </c>
      <c r="G8" s="6" t="s">
        <v>158</v>
      </c>
      <c r="H8" s="6">
        <v>34</v>
      </c>
      <c r="I8" s="6" t="s">
        <v>90</v>
      </c>
      <c r="J8" s="6">
        <v>82</v>
      </c>
      <c r="K8" s="6" t="s">
        <v>166</v>
      </c>
      <c r="L8" s="6">
        <v>44</v>
      </c>
      <c r="M8" s="6">
        <v>0</v>
      </c>
      <c r="N8" s="6">
        <v>0</v>
      </c>
      <c r="O8" s="8">
        <f t="shared" si="0"/>
        <v>232</v>
      </c>
    </row>
    <row r="9" spans="1:15" ht="30" customHeight="1" x14ac:dyDescent="0.3">
      <c r="A9" s="4" t="s">
        <v>15</v>
      </c>
      <c r="B9" s="5" t="s">
        <v>48</v>
      </c>
      <c r="C9" s="6" t="s">
        <v>75</v>
      </c>
      <c r="D9" s="6">
        <v>81</v>
      </c>
      <c r="E9" s="6" t="s">
        <v>124</v>
      </c>
      <c r="F9" s="6">
        <v>48</v>
      </c>
      <c r="G9" s="6" t="s">
        <v>159</v>
      </c>
      <c r="H9" s="6">
        <v>32</v>
      </c>
      <c r="I9" s="6" t="s">
        <v>94</v>
      </c>
      <c r="J9" s="6">
        <v>70</v>
      </c>
      <c r="K9" s="6" t="s">
        <v>177</v>
      </c>
      <c r="L9" s="6">
        <v>37</v>
      </c>
      <c r="M9" s="6">
        <v>0</v>
      </c>
      <c r="N9" s="6">
        <v>0</v>
      </c>
      <c r="O9" s="8">
        <f t="shared" si="0"/>
        <v>268</v>
      </c>
    </row>
    <row r="10" spans="1:15" ht="30" customHeight="1" x14ac:dyDescent="0.3">
      <c r="A10" s="4" t="s">
        <v>16</v>
      </c>
      <c r="B10" s="5" t="s">
        <v>49</v>
      </c>
      <c r="C10" s="6" t="s">
        <v>81</v>
      </c>
      <c r="D10" s="6">
        <v>10</v>
      </c>
      <c r="E10" s="6" t="s">
        <v>128</v>
      </c>
      <c r="F10" s="6">
        <v>9</v>
      </c>
      <c r="G10" s="6" t="s">
        <v>157</v>
      </c>
      <c r="H10" s="6">
        <v>45</v>
      </c>
      <c r="I10" s="6" t="s">
        <v>91</v>
      </c>
      <c r="J10" s="6">
        <v>73</v>
      </c>
      <c r="K10" s="6" t="s">
        <v>174</v>
      </c>
      <c r="L10" s="6">
        <v>57</v>
      </c>
      <c r="M10" s="6">
        <v>0</v>
      </c>
      <c r="N10" s="6">
        <v>0</v>
      </c>
      <c r="O10" s="8">
        <f t="shared" si="0"/>
        <v>194</v>
      </c>
    </row>
    <row r="11" spans="1:15" ht="30" customHeight="1" x14ac:dyDescent="0.3">
      <c r="A11" s="4" t="s">
        <v>17</v>
      </c>
      <c r="B11" s="5" t="s">
        <v>50</v>
      </c>
      <c r="C11" s="6" t="s">
        <v>76</v>
      </c>
      <c r="D11" s="6">
        <v>76</v>
      </c>
      <c r="E11" s="6" t="s">
        <v>126</v>
      </c>
      <c r="F11" s="6">
        <v>32</v>
      </c>
      <c r="G11" s="6" t="s">
        <v>156</v>
      </c>
      <c r="H11" s="6">
        <v>51</v>
      </c>
      <c r="I11" s="6">
        <v>8</v>
      </c>
      <c r="J11" s="6">
        <v>78</v>
      </c>
      <c r="K11" s="6" t="s">
        <v>171</v>
      </c>
      <c r="L11" s="6">
        <v>59</v>
      </c>
      <c r="M11" s="6">
        <v>0</v>
      </c>
      <c r="N11" s="6">
        <v>0</v>
      </c>
      <c r="O11" s="8">
        <f t="shared" si="0"/>
        <v>296</v>
      </c>
    </row>
    <row r="12" spans="1:15" ht="30" customHeight="1" x14ac:dyDescent="0.3">
      <c r="A12" s="4" t="s">
        <v>18</v>
      </c>
      <c r="B12" s="5" t="s">
        <v>51</v>
      </c>
      <c r="C12" s="6">
        <v>0</v>
      </c>
      <c r="D12" s="6">
        <v>0</v>
      </c>
      <c r="E12" s="6" t="s">
        <v>129</v>
      </c>
      <c r="F12" s="6">
        <v>8</v>
      </c>
      <c r="G12" s="6" t="s">
        <v>162</v>
      </c>
      <c r="H12" s="6">
        <v>18</v>
      </c>
      <c r="I12" s="6" t="s">
        <v>96</v>
      </c>
      <c r="J12" s="6">
        <v>64</v>
      </c>
      <c r="K12" s="6" t="s">
        <v>178</v>
      </c>
      <c r="L12" s="6">
        <v>36</v>
      </c>
      <c r="M12" s="6">
        <v>0</v>
      </c>
      <c r="N12" s="6">
        <v>0</v>
      </c>
      <c r="O12" s="8">
        <f t="shared" si="0"/>
        <v>126</v>
      </c>
    </row>
    <row r="13" spans="1:15" ht="30" customHeight="1" x14ac:dyDescent="0.3">
      <c r="A13" s="4" t="s">
        <v>36</v>
      </c>
      <c r="B13" s="5" t="s">
        <v>52</v>
      </c>
      <c r="C13" s="6" t="s">
        <v>82</v>
      </c>
      <c r="D13" s="6">
        <v>16</v>
      </c>
      <c r="E13" s="6" t="s">
        <v>130</v>
      </c>
      <c r="F13" s="6">
        <v>1</v>
      </c>
      <c r="G13" s="6" t="s">
        <v>161</v>
      </c>
      <c r="H13" s="6">
        <v>21</v>
      </c>
      <c r="I13" s="6" t="s">
        <v>95</v>
      </c>
      <c r="J13" s="6">
        <v>60</v>
      </c>
      <c r="K13" s="6" t="s">
        <v>176</v>
      </c>
      <c r="L13" s="6">
        <v>29</v>
      </c>
      <c r="M13" s="6">
        <v>0</v>
      </c>
      <c r="N13" s="6">
        <v>0</v>
      </c>
      <c r="O13" s="8">
        <f t="shared" si="0"/>
        <v>127</v>
      </c>
    </row>
    <row r="14" spans="1:15" ht="30" customHeight="1" x14ac:dyDescent="0.3">
      <c r="A14" s="4" t="s">
        <v>41</v>
      </c>
      <c r="B14" s="5" t="s">
        <v>53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8">
        <f t="shared" si="0"/>
        <v>0</v>
      </c>
    </row>
    <row r="15" spans="1:15" ht="30" customHeight="1" x14ac:dyDescent="0.3">
      <c r="A15" s="4" t="s">
        <v>214</v>
      </c>
      <c r="B15" s="5" t="s">
        <v>233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8">
        <f t="shared" si="0"/>
        <v>0</v>
      </c>
    </row>
    <row r="16" spans="1:15" ht="30" customHeight="1" x14ac:dyDescent="0.3">
      <c r="A16" s="4" t="s">
        <v>217</v>
      </c>
      <c r="B16" s="5" t="s">
        <v>234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8">
        <f t="shared" si="0"/>
        <v>0</v>
      </c>
    </row>
    <row r="17" spans="1:15" ht="30" customHeight="1" x14ac:dyDescent="0.3">
      <c r="A17" s="4" t="s">
        <v>219</v>
      </c>
      <c r="B17" s="5" t="s">
        <v>235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8">
        <f t="shared" si="0"/>
        <v>0</v>
      </c>
    </row>
    <row r="18" spans="1:15" ht="30" customHeight="1" x14ac:dyDescent="0.3">
      <c r="A18" s="4" t="s">
        <v>221</v>
      </c>
      <c r="B18" s="5" t="s">
        <v>237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8">
        <f t="shared" si="0"/>
        <v>0</v>
      </c>
    </row>
    <row r="19" spans="1:15" ht="30" customHeight="1" x14ac:dyDescent="0.3">
      <c r="A19" s="4" t="s">
        <v>236</v>
      </c>
      <c r="B19" s="5" t="s">
        <v>238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8">
        <f t="shared" si="0"/>
        <v>0</v>
      </c>
    </row>
  </sheetData>
  <mergeCells count="7">
    <mergeCell ref="O3:O4"/>
    <mergeCell ref="C3:D3"/>
    <mergeCell ref="E3:F3"/>
    <mergeCell ref="G3:H3"/>
    <mergeCell ref="I3:J3"/>
    <mergeCell ref="K3:L3"/>
    <mergeCell ref="M3:N3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M19"/>
  <sheetViews>
    <sheetView zoomScale="90" zoomScaleNormal="90" workbookViewId="0">
      <selection activeCell="G12" sqref="G12"/>
    </sheetView>
  </sheetViews>
  <sheetFormatPr defaultColWidth="8.88671875" defaultRowHeight="16.2" x14ac:dyDescent="0.3"/>
  <cols>
    <col min="1" max="1" width="4.88671875" style="1" customWidth="1"/>
    <col min="2" max="2" width="26.44140625" style="2" customWidth="1"/>
    <col min="3" max="4" width="9.33203125" style="2" customWidth="1"/>
    <col min="5" max="5" width="10.21875" style="2" customWidth="1"/>
    <col min="6" max="6" width="9.33203125" style="2" customWidth="1"/>
    <col min="7" max="7" width="10.5546875" style="2" customWidth="1"/>
    <col min="8" max="12" width="9.33203125" style="2" customWidth="1"/>
    <col min="13" max="13" width="10.6640625" style="2" customWidth="1"/>
    <col min="14" max="16384" width="8.88671875" style="2"/>
  </cols>
  <sheetData>
    <row r="1" spans="1:13" x14ac:dyDescent="0.3">
      <c r="B1" s="3" t="s">
        <v>37</v>
      </c>
      <c r="D1" s="3"/>
      <c r="E1" s="3"/>
      <c r="F1" s="3"/>
      <c r="I1" s="14" t="s">
        <v>5</v>
      </c>
      <c r="J1" s="3" t="s">
        <v>38</v>
      </c>
    </row>
    <row r="2" spans="1:13" ht="21" customHeight="1" x14ac:dyDescent="0.3">
      <c r="B2" s="3" t="s">
        <v>39</v>
      </c>
      <c r="C2" s="3"/>
      <c r="D2" s="3"/>
      <c r="E2" s="3"/>
      <c r="F2" s="3"/>
      <c r="I2" s="3" t="s">
        <v>27</v>
      </c>
    </row>
    <row r="3" spans="1:13" ht="33" customHeight="1" x14ac:dyDescent="0.3">
      <c r="A3" s="7"/>
      <c r="B3" s="10"/>
      <c r="C3" s="66" t="s">
        <v>4</v>
      </c>
      <c r="D3" s="66"/>
      <c r="E3" s="66" t="s">
        <v>6</v>
      </c>
      <c r="F3" s="66"/>
      <c r="G3" s="66" t="s">
        <v>7</v>
      </c>
      <c r="H3" s="66"/>
      <c r="I3" s="66" t="s">
        <v>8</v>
      </c>
      <c r="J3" s="66"/>
      <c r="K3" s="66" t="s">
        <v>9</v>
      </c>
      <c r="L3" s="66"/>
      <c r="M3" s="66" t="s">
        <v>19</v>
      </c>
    </row>
    <row r="4" spans="1:13" s="1" customFormat="1" ht="21.6" customHeight="1" x14ac:dyDescent="0.3">
      <c r="A4" s="7" t="s">
        <v>0</v>
      </c>
      <c r="B4" s="7" t="s">
        <v>1</v>
      </c>
      <c r="C4" s="7" t="s">
        <v>2</v>
      </c>
      <c r="D4" s="7" t="s">
        <v>3</v>
      </c>
      <c r="E4" s="7" t="s">
        <v>2</v>
      </c>
      <c r="F4" s="7" t="s">
        <v>3</v>
      </c>
      <c r="G4" s="7" t="s">
        <v>2</v>
      </c>
      <c r="H4" s="7" t="s">
        <v>3</v>
      </c>
      <c r="I4" s="7" t="s">
        <v>10</v>
      </c>
      <c r="J4" s="7" t="s">
        <v>3</v>
      </c>
      <c r="K4" s="7" t="s">
        <v>33</v>
      </c>
      <c r="L4" s="7" t="s">
        <v>3</v>
      </c>
      <c r="M4" s="66"/>
    </row>
    <row r="5" spans="1:13" ht="35.1" customHeight="1" x14ac:dyDescent="0.3">
      <c r="A5" s="4" t="s">
        <v>11</v>
      </c>
      <c r="B5" s="5" t="s">
        <v>44</v>
      </c>
      <c r="C5" s="6">
        <v>10.23</v>
      </c>
      <c r="D5" s="6">
        <v>43</v>
      </c>
      <c r="E5" s="6">
        <v>57.4</v>
      </c>
      <c r="F5" s="6">
        <v>15</v>
      </c>
      <c r="G5" s="6" t="s">
        <v>245</v>
      </c>
      <c r="H5" s="6">
        <v>76</v>
      </c>
      <c r="I5" s="6">
        <v>18</v>
      </c>
      <c r="J5" s="6">
        <v>20</v>
      </c>
      <c r="K5" s="6">
        <v>3.54</v>
      </c>
      <c r="L5" s="6">
        <v>39</v>
      </c>
      <c r="M5" s="8">
        <f>SUM(D5,F5,H5,J5,L5)</f>
        <v>193</v>
      </c>
    </row>
    <row r="6" spans="1:13" ht="35.1" customHeight="1" x14ac:dyDescent="0.3">
      <c r="A6" s="4" t="s">
        <v>12</v>
      </c>
      <c r="B6" s="5" t="s">
        <v>45</v>
      </c>
      <c r="C6" s="6">
        <v>9.6300000000000008</v>
      </c>
      <c r="D6" s="6">
        <v>58</v>
      </c>
      <c r="E6" s="6">
        <v>57.04</v>
      </c>
      <c r="F6" s="6">
        <v>16</v>
      </c>
      <c r="G6" s="6" t="s">
        <v>246</v>
      </c>
      <c r="H6" s="6">
        <v>66</v>
      </c>
      <c r="I6" s="6">
        <v>32</v>
      </c>
      <c r="J6" s="6">
        <v>52</v>
      </c>
      <c r="K6" s="6">
        <v>3.89</v>
      </c>
      <c r="L6" s="6">
        <v>50</v>
      </c>
      <c r="M6" s="8">
        <f t="shared" ref="M6:M19" si="0">SUM(D6,F6,H6,J6,L6)</f>
        <v>242</v>
      </c>
    </row>
    <row r="7" spans="1:13" ht="35.1" customHeight="1" x14ac:dyDescent="0.3">
      <c r="A7" s="4" t="s">
        <v>13</v>
      </c>
      <c r="B7" s="5" t="s">
        <v>46</v>
      </c>
      <c r="C7" s="6">
        <v>9.4700000000000006</v>
      </c>
      <c r="D7" s="6">
        <v>62</v>
      </c>
      <c r="E7" s="6">
        <v>58.5</v>
      </c>
      <c r="F7" s="6">
        <v>10</v>
      </c>
      <c r="G7" s="6" t="s">
        <v>248</v>
      </c>
      <c r="H7" s="6">
        <v>44</v>
      </c>
      <c r="I7" s="6">
        <v>29.5</v>
      </c>
      <c r="J7" s="6">
        <v>45</v>
      </c>
      <c r="K7" s="6">
        <v>4.16</v>
      </c>
      <c r="L7" s="6">
        <v>63</v>
      </c>
      <c r="M7" s="8">
        <f t="shared" si="0"/>
        <v>224</v>
      </c>
    </row>
    <row r="8" spans="1:13" ht="35.1" customHeight="1" x14ac:dyDescent="0.3">
      <c r="A8" s="4" t="s">
        <v>14</v>
      </c>
      <c r="B8" s="5" t="s">
        <v>47</v>
      </c>
      <c r="C8" s="6">
        <v>8.9700000000000006</v>
      </c>
      <c r="D8" s="6">
        <v>79</v>
      </c>
      <c r="E8" s="6">
        <v>51</v>
      </c>
      <c r="F8" s="6">
        <v>57</v>
      </c>
      <c r="G8" s="6" t="s">
        <v>250</v>
      </c>
      <c r="H8" s="6">
        <v>25</v>
      </c>
      <c r="I8" s="6">
        <v>32.5</v>
      </c>
      <c r="J8" s="6">
        <v>53</v>
      </c>
      <c r="K8" s="6">
        <v>3.95</v>
      </c>
      <c r="L8" s="6">
        <v>52</v>
      </c>
      <c r="M8" s="8">
        <f t="shared" si="0"/>
        <v>266</v>
      </c>
    </row>
    <row r="9" spans="1:13" ht="35.1" customHeight="1" x14ac:dyDescent="0.3">
      <c r="A9" s="4" t="s">
        <v>15</v>
      </c>
      <c r="B9" s="5" t="s">
        <v>48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8">
        <f t="shared" si="0"/>
        <v>0</v>
      </c>
    </row>
    <row r="10" spans="1:13" ht="35.1" customHeight="1" x14ac:dyDescent="0.3">
      <c r="A10" s="4" t="s">
        <v>16</v>
      </c>
      <c r="B10" s="5" t="s">
        <v>49</v>
      </c>
      <c r="C10" s="6">
        <v>0</v>
      </c>
      <c r="D10" s="6">
        <v>0</v>
      </c>
      <c r="E10" s="6">
        <v>53.81</v>
      </c>
      <c r="F10" s="6">
        <v>36</v>
      </c>
      <c r="G10" s="6" t="s">
        <v>247</v>
      </c>
      <c r="H10" s="6">
        <v>66</v>
      </c>
      <c r="I10" s="6">
        <v>22</v>
      </c>
      <c r="J10" s="6">
        <v>28</v>
      </c>
      <c r="K10" s="6">
        <v>3.52</v>
      </c>
      <c r="L10" s="6">
        <v>38</v>
      </c>
      <c r="M10" s="8">
        <f t="shared" si="0"/>
        <v>168</v>
      </c>
    </row>
    <row r="11" spans="1:13" ht="35.1" customHeight="1" x14ac:dyDescent="0.3">
      <c r="A11" s="4" t="s">
        <v>17</v>
      </c>
      <c r="B11" s="5" t="s">
        <v>50</v>
      </c>
      <c r="C11" s="6">
        <v>9.2899999999999991</v>
      </c>
      <c r="D11" s="6">
        <v>68</v>
      </c>
      <c r="E11" s="6">
        <v>52.83</v>
      </c>
      <c r="F11" s="6">
        <v>43</v>
      </c>
      <c r="G11" s="6" t="s">
        <v>249</v>
      </c>
      <c r="H11" s="6">
        <v>28</v>
      </c>
      <c r="I11" s="6">
        <v>19.5</v>
      </c>
      <c r="J11" s="6">
        <v>23</v>
      </c>
      <c r="K11" s="6">
        <v>3.62</v>
      </c>
      <c r="L11" s="6">
        <v>41</v>
      </c>
      <c r="M11" s="8">
        <f t="shared" si="0"/>
        <v>203</v>
      </c>
    </row>
    <row r="12" spans="1:13" ht="35.1" customHeight="1" x14ac:dyDescent="0.3">
      <c r="A12" s="4" t="s">
        <v>18</v>
      </c>
      <c r="B12" s="5" t="s">
        <v>51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8">
        <f t="shared" si="0"/>
        <v>0</v>
      </c>
    </row>
    <row r="13" spans="1:13" ht="35.1" customHeight="1" x14ac:dyDescent="0.3">
      <c r="A13" s="4" t="s">
        <v>36</v>
      </c>
      <c r="B13" s="5" t="s">
        <v>52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8">
        <f t="shared" si="0"/>
        <v>0</v>
      </c>
    </row>
    <row r="14" spans="1:13" ht="35.1" customHeight="1" x14ac:dyDescent="0.3">
      <c r="A14" s="4" t="s">
        <v>41</v>
      </c>
      <c r="B14" s="5" t="s">
        <v>53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8">
        <f t="shared" si="0"/>
        <v>0</v>
      </c>
    </row>
    <row r="15" spans="1:13" ht="35.1" customHeight="1" x14ac:dyDescent="0.3">
      <c r="A15" s="4" t="s">
        <v>214</v>
      </c>
      <c r="B15" s="5" t="s">
        <v>233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8">
        <f t="shared" si="0"/>
        <v>0</v>
      </c>
    </row>
    <row r="16" spans="1:13" ht="35.1" customHeight="1" x14ac:dyDescent="0.3">
      <c r="A16" s="4" t="s">
        <v>217</v>
      </c>
      <c r="B16" s="5" t="s">
        <v>234</v>
      </c>
      <c r="C16" s="6">
        <v>0</v>
      </c>
      <c r="D16" s="6">
        <v>0</v>
      </c>
      <c r="E16" s="6">
        <v>57.84</v>
      </c>
      <c r="F16" s="6">
        <v>12</v>
      </c>
      <c r="G16" s="6" t="s">
        <v>251</v>
      </c>
      <c r="H16" s="6">
        <v>23</v>
      </c>
      <c r="I16" s="6">
        <v>20.5</v>
      </c>
      <c r="J16" s="6">
        <v>25</v>
      </c>
      <c r="K16" s="6">
        <v>2.91</v>
      </c>
      <c r="L16" s="6">
        <v>18</v>
      </c>
      <c r="M16" s="8">
        <f t="shared" si="0"/>
        <v>78</v>
      </c>
    </row>
    <row r="17" spans="1:13" ht="35.1" customHeight="1" x14ac:dyDescent="0.3">
      <c r="A17" s="4" t="s">
        <v>219</v>
      </c>
      <c r="B17" s="5" t="s">
        <v>235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8">
        <f t="shared" si="0"/>
        <v>0</v>
      </c>
    </row>
    <row r="18" spans="1:13" ht="35.1" customHeight="1" x14ac:dyDescent="0.3">
      <c r="A18" s="4" t="s">
        <v>221</v>
      </c>
      <c r="B18" s="5" t="s">
        <v>237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8">
        <f t="shared" si="0"/>
        <v>0</v>
      </c>
    </row>
    <row r="19" spans="1:13" ht="35.1" customHeight="1" x14ac:dyDescent="0.3">
      <c r="A19" s="4" t="s">
        <v>236</v>
      </c>
      <c r="B19" s="5" t="s">
        <v>238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8">
        <f t="shared" si="0"/>
        <v>0</v>
      </c>
    </row>
  </sheetData>
  <mergeCells count="6">
    <mergeCell ref="M3:M4"/>
    <mergeCell ref="C3:D3"/>
    <mergeCell ref="E3:F3"/>
    <mergeCell ref="G3:H3"/>
    <mergeCell ref="I3:J3"/>
    <mergeCell ref="K3:L3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M19"/>
  <sheetViews>
    <sheetView zoomScale="90" zoomScaleNormal="90" workbookViewId="0">
      <selection activeCell="H15" sqref="H15"/>
    </sheetView>
  </sheetViews>
  <sheetFormatPr defaultColWidth="8.88671875" defaultRowHeight="16.2" x14ac:dyDescent="0.3"/>
  <cols>
    <col min="1" max="1" width="4.88671875" style="1" customWidth="1"/>
    <col min="2" max="2" width="26.44140625" style="2" customWidth="1"/>
    <col min="3" max="6" width="9.33203125" style="2" customWidth="1"/>
    <col min="7" max="7" width="10.88671875" style="2" customWidth="1"/>
    <col min="8" max="8" width="8" style="2" customWidth="1"/>
    <col min="9" max="12" width="9.33203125" style="2" customWidth="1"/>
    <col min="13" max="13" width="10.88671875" style="2" customWidth="1"/>
    <col min="14" max="16384" width="8.88671875" style="2"/>
  </cols>
  <sheetData>
    <row r="1" spans="1:13" x14ac:dyDescent="0.3">
      <c r="B1" s="3" t="s">
        <v>37</v>
      </c>
      <c r="C1" s="3"/>
      <c r="D1" s="3"/>
      <c r="E1" s="3"/>
      <c r="F1" s="3"/>
      <c r="I1" s="14" t="s">
        <v>5</v>
      </c>
      <c r="J1" s="3" t="s">
        <v>38</v>
      </c>
    </row>
    <row r="2" spans="1:13" ht="16.95" customHeight="1" x14ac:dyDescent="0.3">
      <c r="B2" s="3" t="s">
        <v>39</v>
      </c>
      <c r="C2" s="3"/>
      <c r="D2" s="3"/>
      <c r="E2" s="3"/>
      <c r="F2" s="3"/>
      <c r="I2" s="3" t="s">
        <v>26</v>
      </c>
    </row>
    <row r="3" spans="1:13" ht="33" customHeight="1" x14ac:dyDescent="0.3">
      <c r="A3" s="7"/>
      <c r="B3" s="10"/>
      <c r="C3" s="66" t="s">
        <v>4</v>
      </c>
      <c r="D3" s="66"/>
      <c r="E3" s="66" t="s">
        <v>6</v>
      </c>
      <c r="F3" s="66"/>
      <c r="G3" s="66" t="s">
        <v>7</v>
      </c>
      <c r="H3" s="66"/>
      <c r="I3" s="66" t="s">
        <v>8</v>
      </c>
      <c r="J3" s="66"/>
      <c r="K3" s="66" t="s">
        <v>9</v>
      </c>
      <c r="L3" s="66"/>
      <c r="M3" s="66" t="s">
        <v>19</v>
      </c>
    </row>
    <row r="4" spans="1:13" s="1" customFormat="1" ht="21.6" customHeight="1" x14ac:dyDescent="0.3">
      <c r="A4" s="7" t="s">
        <v>0</v>
      </c>
      <c r="B4" s="7" t="s">
        <v>1</v>
      </c>
      <c r="C4" s="7" t="s">
        <v>2</v>
      </c>
      <c r="D4" s="7" t="s">
        <v>3</v>
      </c>
      <c r="E4" s="7" t="s">
        <v>2</v>
      </c>
      <c r="F4" s="7" t="s">
        <v>3</v>
      </c>
      <c r="G4" s="7" t="s">
        <v>2</v>
      </c>
      <c r="H4" s="7" t="s">
        <v>3</v>
      </c>
      <c r="I4" s="7" t="s">
        <v>10</v>
      </c>
      <c r="J4" s="7" t="s">
        <v>3</v>
      </c>
      <c r="K4" s="7" t="s">
        <v>33</v>
      </c>
      <c r="L4" s="7" t="s">
        <v>3</v>
      </c>
      <c r="M4" s="66"/>
    </row>
    <row r="5" spans="1:13" ht="35.1" customHeight="1" x14ac:dyDescent="0.3">
      <c r="A5" s="4" t="s">
        <v>11</v>
      </c>
      <c r="B5" s="5" t="s">
        <v>44</v>
      </c>
      <c r="C5" s="6">
        <v>8.93</v>
      </c>
      <c r="D5" s="6">
        <v>57</v>
      </c>
      <c r="E5" s="6">
        <v>53.68</v>
      </c>
      <c r="F5" s="6">
        <v>14</v>
      </c>
      <c r="G5" s="6" t="s">
        <v>254</v>
      </c>
      <c r="H5" s="6">
        <v>43</v>
      </c>
      <c r="I5" s="6">
        <v>33.5</v>
      </c>
      <c r="J5" s="6">
        <v>32</v>
      </c>
      <c r="K5" s="6">
        <v>4.1399999999999997</v>
      </c>
      <c r="L5" s="6">
        <v>46</v>
      </c>
      <c r="M5" s="8">
        <f>SUM(D5,F5,H5,J5,L5)</f>
        <v>192</v>
      </c>
    </row>
    <row r="6" spans="1:13" ht="35.1" customHeight="1" x14ac:dyDescent="0.3">
      <c r="A6" s="4" t="s">
        <v>12</v>
      </c>
      <c r="B6" s="5" t="s">
        <v>45</v>
      </c>
      <c r="C6" s="6">
        <v>8.77</v>
      </c>
      <c r="D6" s="6">
        <v>62</v>
      </c>
      <c r="E6" s="6">
        <v>47.26</v>
      </c>
      <c r="F6" s="6">
        <v>53</v>
      </c>
      <c r="G6" s="6" t="s">
        <v>252</v>
      </c>
      <c r="H6" s="6">
        <v>84</v>
      </c>
      <c r="I6" s="6">
        <v>29</v>
      </c>
      <c r="J6" s="6">
        <v>23</v>
      </c>
      <c r="K6" s="6">
        <v>3.9</v>
      </c>
      <c r="L6" s="6">
        <v>38</v>
      </c>
      <c r="M6" s="8">
        <f t="shared" ref="M6:M19" si="0">SUM(D6,F6,H6,J6,L6)</f>
        <v>260</v>
      </c>
    </row>
    <row r="7" spans="1:13" ht="35.1" customHeight="1" x14ac:dyDescent="0.3">
      <c r="A7" s="4" t="s">
        <v>13</v>
      </c>
      <c r="B7" s="5" t="s">
        <v>46</v>
      </c>
      <c r="C7" s="6">
        <v>9.5</v>
      </c>
      <c r="D7" s="6">
        <v>39</v>
      </c>
      <c r="E7" s="6">
        <v>53.19</v>
      </c>
      <c r="F7" s="6">
        <v>16</v>
      </c>
      <c r="G7" s="6" t="s">
        <v>255</v>
      </c>
      <c r="H7" s="6">
        <v>37</v>
      </c>
      <c r="I7" s="6">
        <v>38.5</v>
      </c>
      <c r="J7" s="6">
        <v>42</v>
      </c>
      <c r="K7" s="6">
        <v>3.85</v>
      </c>
      <c r="L7" s="6">
        <v>36</v>
      </c>
      <c r="M7" s="8">
        <f t="shared" si="0"/>
        <v>170</v>
      </c>
    </row>
    <row r="8" spans="1:13" ht="35.1" customHeight="1" x14ac:dyDescent="0.3">
      <c r="A8" s="4" t="s">
        <v>14</v>
      </c>
      <c r="B8" s="5" t="s">
        <v>47</v>
      </c>
      <c r="C8" s="6">
        <v>9.31</v>
      </c>
      <c r="D8" s="6">
        <v>44</v>
      </c>
      <c r="E8" s="6">
        <v>47.97</v>
      </c>
      <c r="F8" s="6">
        <v>47</v>
      </c>
      <c r="G8" s="6" t="s">
        <v>257</v>
      </c>
      <c r="H8" s="6">
        <v>26</v>
      </c>
      <c r="I8" s="6">
        <v>33.5</v>
      </c>
      <c r="J8" s="6">
        <v>32</v>
      </c>
      <c r="K8" s="6">
        <v>3.87</v>
      </c>
      <c r="L8" s="6">
        <v>37</v>
      </c>
      <c r="M8" s="8">
        <f t="shared" si="0"/>
        <v>186</v>
      </c>
    </row>
    <row r="9" spans="1:13" ht="35.1" customHeight="1" x14ac:dyDescent="0.3">
      <c r="A9" s="4" t="s">
        <v>15</v>
      </c>
      <c r="B9" s="5" t="s">
        <v>48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36</v>
      </c>
      <c r="J9" s="6">
        <v>37</v>
      </c>
      <c r="K9" s="6">
        <v>0</v>
      </c>
      <c r="L9" s="6">
        <v>0</v>
      </c>
      <c r="M9" s="8">
        <f t="shared" si="0"/>
        <v>37</v>
      </c>
    </row>
    <row r="10" spans="1:13" ht="35.1" customHeight="1" x14ac:dyDescent="0.3">
      <c r="A10" s="4" t="s">
        <v>16</v>
      </c>
      <c r="B10" s="5" t="s">
        <v>49</v>
      </c>
      <c r="C10" s="6">
        <v>0</v>
      </c>
      <c r="D10" s="6">
        <v>0</v>
      </c>
      <c r="E10" s="6">
        <v>51.92</v>
      </c>
      <c r="F10" s="6">
        <v>22</v>
      </c>
      <c r="G10" s="6" t="s">
        <v>253</v>
      </c>
      <c r="H10" s="6">
        <v>72</v>
      </c>
      <c r="I10" s="6">
        <v>42</v>
      </c>
      <c r="J10" s="6">
        <v>49</v>
      </c>
      <c r="K10" s="6">
        <v>4.01</v>
      </c>
      <c r="L10" s="6">
        <v>41</v>
      </c>
      <c r="M10" s="8">
        <f t="shared" si="0"/>
        <v>184</v>
      </c>
    </row>
    <row r="11" spans="1:13" ht="35.1" customHeight="1" x14ac:dyDescent="0.3">
      <c r="A11" s="4" t="s">
        <v>17</v>
      </c>
      <c r="B11" s="5" t="s">
        <v>50</v>
      </c>
      <c r="C11" s="6">
        <v>0</v>
      </c>
      <c r="D11" s="6">
        <v>0</v>
      </c>
      <c r="E11" s="6">
        <v>52.8</v>
      </c>
      <c r="F11" s="6">
        <v>17</v>
      </c>
      <c r="G11" s="6" t="s">
        <v>256</v>
      </c>
      <c r="H11" s="6">
        <v>36</v>
      </c>
      <c r="I11" s="6">
        <v>30</v>
      </c>
      <c r="J11" s="6">
        <v>25</v>
      </c>
      <c r="K11" s="6">
        <v>2.68</v>
      </c>
      <c r="L11" s="6">
        <v>6</v>
      </c>
      <c r="M11" s="8">
        <f t="shared" si="0"/>
        <v>84</v>
      </c>
    </row>
    <row r="12" spans="1:13" ht="35.1" customHeight="1" x14ac:dyDescent="0.3">
      <c r="A12" s="4" t="s">
        <v>18</v>
      </c>
      <c r="B12" s="5" t="s">
        <v>51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8">
        <f t="shared" si="0"/>
        <v>0</v>
      </c>
    </row>
    <row r="13" spans="1:13" ht="35.1" customHeight="1" x14ac:dyDescent="0.3">
      <c r="A13" s="4" t="s">
        <v>36</v>
      </c>
      <c r="B13" s="5" t="s">
        <v>52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8">
        <f t="shared" si="0"/>
        <v>0</v>
      </c>
    </row>
    <row r="14" spans="1:13" ht="35.1" customHeight="1" x14ac:dyDescent="0.3">
      <c r="A14" s="4" t="s">
        <v>41</v>
      </c>
      <c r="B14" s="5" t="s">
        <v>53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8">
        <f t="shared" si="0"/>
        <v>0</v>
      </c>
    </row>
    <row r="15" spans="1:13" ht="35.1" customHeight="1" x14ac:dyDescent="0.3">
      <c r="A15" s="4" t="s">
        <v>214</v>
      </c>
      <c r="B15" s="5" t="s">
        <v>233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8">
        <f t="shared" si="0"/>
        <v>0</v>
      </c>
    </row>
    <row r="16" spans="1:13" ht="35.1" customHeight="1" x14ac:dyDescent="0.3">
      <c r="A16" s="4" t="s">
        <v>217</v>
      </c>
      <c r="B16" s="5" t="s">
        <v>234</v>
      </c>
      <c r="C16" s="6">
        <v>8.7100000000000009</v>
      </c>
      <c r="D16" s="6">
        <v>64</v>
      </c>
      <c r="E16" s="6">
        <v>51.11</v>
      </c>
      <c r="F16" s="6">
        <v>32</v>
      </c>
      <c r="G16" s="6" t="s">
        <v>258</v>
      </c>
      <c r="H16" s="6">
        <v>16</v>
      </c>
      <c r="I16" s="6">
        <v>47.5</v>
      </c>
      <c r="J16" s="6">
        <v>65</v>
      </c>
      <c r="K16" s="6">
        <v>3.5</v>
      </c>
      <c r="L16" s="6">
        <v>22</v>
      </c>
      <c r="M16" s="8">
        <f t="shared" si="0"/>
        <v>199</v>
      </c>
    </row>
    <row r="17" spans="1:13" ht="35.1" customHeight="1" x14ac:dyDescent="0.3">
      <c r="A17" s="4" t="s">
        <v>219</v>
      </c>
      <c r="B17" s="5" t="s">
        <v>235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8">
        <f t="shared" si="0"/>
        <v>0</v>
      </c>
    </row>
    <row r="18" spans="1:13" ht="35.1" customHeight="1" x14ac:dyDescent="0.3">
      <c r="A18" s="4" t="s">
        <v>221</v>
      </c>
      <c r="B18" s="5" t="s">
        <v>237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8">
        <f t="shared" si="0"/>
        <v>0</v>
      </c>
    </row>
    <row r="19" spans="1:13" ht="35.1" customHeight="1" x14ac:dyDescent="0.3">
      <c r="A19" s="4" t="s">
        <v>236</v>
      </c>
      <c r="B19" s="5" t="s">
        <v>238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8">
        <f t="shared" si="0"/>
        <v>0</v>
      </c>
    </row>
  </sheetData>
  <mergeCells count="6">
    <mergeCell ref="M3:M4"/>
    <mergeCell ref="C3:D3"/>
    <mergeCell ref="E3:F3"/>
    <mergeCell ref="G3:H3"/>
    <mergeCell ref="I3:J3"/>
    <mergeCell ref="K3:L3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</sheetPr>
  <dimension ref="A1:O19"/>
  <sheetViews>
    <sheetView topLeftCell="A7" zoomScale="90" zoomScaleNormal="90" workbookViewId="0">
      <selection activeCell="N14" sqref="N14"/>
    </sheetView>
  </sheetViews>
  <sheetFormatPr defaultColWidth="8.88671875" defaultRowHeight="16.2" x14ac:dyDescent="0.3"/>
  <cols>
    <col min="1" max="1" width="4.88671875" style="1" customWidth="1"/>
    <col min="2" max="2" width="26.6640625" style="2" customWidth="1"/>
    <col min="3" max="3" width="8.33203125" style="2" customWidth="1"/>
    <col min="4" max="4" width="6.109375" style="2" customWidth="1"/>
    <col min="5" max="5" width="8.88671875" style="2" customWidth="1"/>
    <col min="6" max="6" width="6.6640625" style="2" customWidth="1"/>
    <col min="7" max="7" width="10" style="2" customWidth="1"/>
    <col min="8" max="8" width="6.6640625" style="2" customWidth="1"/>
    <col min="9" max="9" width="7.44140625" style="2" customWidth="1"/>
    <col min="10" max="10" width="6.6640625" style="2" customWidth="1"/>
    <col min="11" max="12" width="7.33203125" style="2" customWidth="1"/>
    <col min="13" max="13" width="10.33203125" style="2" customWidth="1"/>
    <col min="14" max="14" width="8.5546875" style="2" customWidth="1"/>
    <col min="15" max="15" width="11" style="2" customWidth="1"/>
    <col min="16" max="16384" width="8.88671875" style="2"/>
  </cols>
  <sheetData>
    <row r="1" spans="1:15" x14ac:dyDescent="0.3">
      <c r="B1" s="3" t="s">
        <v>37</v>
      </c>
      <c r="C1" s="3"/>
      <c r="D1" s="3"/>
      <c r="E1" s="3"/>
      <c r="F1" s="3"/>
      <c r="I1" s="14" t="s">
        <v>20</v>
      </c>
      <c r="J1" s="3" t="s">
        <v>40</v>
      </c>
    </row>
    <row r="2" spans="1:15" ht="19.95" customHeight="1" x14ac:dyDescent="0.3">
      <c r="B2" s="3" t="s">
        <v>39</v>
      </c>
      <c r="C2" s="3"/>
      <c r="D2" s="3"/>
      <c r="E2" s="3"/>
      <c r="F2" s="3"/>
      <c r="I2" s="3" t="s">
        <v>27</v>
      </c>
    </row>
    <row r="3" spans="1:15" ht="33" customHeight="1" x14ac:dyDescent="0.3">
      <c r="A3" s="7"/>
      <c r="B3" s="10"/>
      <c r="C3" s="66" t="s">
        <v>21</v>
      </c>
      <c r="D3" s="66"/>
      <c r="E3" s="66" t="s">
        <v>6</v>
      </c>
      <c r="F3" s="66"/>
      <c r="G3" s="66" t="s">
        <v>7</v>
      </c>
      <c r="H3" s="66"/>
      <c r="I3" s="66" t="s">
        <v>22</v>
      </c>
      <c r="J3" s="66"/>
      <c r="K3" s="66" t="s">
        <v>9</v>
      </c>
      <c r="L3" s="66"/>
      <c r="M3" s="66" t="s">
        <v>23</v>
      </c>
      <c r="N3" s="66"/>
      <c r="O3" s="66" t="s">
        <v>19</v>
      </c>
    </row>
    <row r="4" spans="1:15" s="1" customFormat="1" ht="26.4" customHeight="1" x14ac:dyDescent="0.3">
      <c r="A4" s="7" t="s">
        <v>0</v>
      </c>
      <c r="B4" s="7" t="s">
        <v>1</v>
      </c>
      <c r="C4" s="7" t="s">
        <v>2</v>
      </c>
      <c r="D4" s="7" t="s">
        <v>3</v>
      </c>
      <c r="E4" s="7" t="s">
        <v>2</v>
      </c>
      <c r="F4" s="7" t="s">
        <v>3</v>
      </c>
      <c r="G4" s="7" t="s">
        <v>2</v>
      </c>
      <c r="H4" s="7" t="s">
        <v>3</v>
      </c>
      <c r="I4" s="7" t="s">
        <v>10</v>
      </c>
      <c r="J4" s="7" t="s">
        <v>3</v>
      </c>
      <c r="K4" s="7" t="s">
        <v>33</v>
      </c>
      <c r="L4" s="7" t="s">
        <v>3</v>
      </c>
      <c r="M4" s="7" t="s">
        <v>2</v>
      </c>
      <c r="N4" s="7" t="s">
        <v>3</v>
      </c>
      <c r="O4" s="66"/>
    </row>
    <row r="5" spans="1:15" ht="35.1" customHeight="1" x14ac:dyDescent="0.3">
      <c r="A5" s="4" t="s">
        <v>11</v>
      </c>
      <c r="B5" s="5" t="s">
        <v>44</v>
      </c>
      <c r="C5" s="6">
        <v>0</v>
      </c>
      <c r="D5" s="6">
        <v>0</v>
      </c>
      <c r="E5" s="6">
        <v>56.488999999999997</v>
      </c>
      <c r="F5" s="6">
        <v>19</v>
      </c>
      <c r="G5" s="6">
        <v>0</v>
      </c>
      <c r="H5" s="6">
        <v>0</v>
      </c>
      <c r="I5" s="6">
        <v>6.47</v>
      </c>
      <c r="J5" s="6">
        <v>65</v>
      </c>
      <c r="K5" s="6">
        <v>3.26</v>
      </c>
      <c r="L5" s="6">
        <v>31</v>
      </c>
      <c r="M5" s="6">
        <v>58.01</v>
      </c>
      <c r="N5" s="6">
        <v>92</v>
      </c>
      <c r="O5" s="8">
        <f>SUM(D5,F5,H5,J5,L5,N5)</f>
        <v>207</v>
      </c>
    </row>
    <row r="6" spans="1:15" ht="35.1" customHeight="1" x14ac:dyDescent="0.3">
      <c r="A6" s="4" t="s">
        <v>12</v>
      </c>
      <c r="B6" s="5" t="s">
        <v>45</v>
      </c>
      <c r="C6" s="6">
        <v>14.47</v>
      </c>
      <c r="D6" s="6">
        <v>92</v>
      </c>
      <c r="E6" s="6">
        <v>52.9</v>
      </c>
      <c r="F6" s="6">
        <v>42</v>
      </c>
      <c r="G6" s="6" t="s">
        <v>259</v>
      </c>
      <c r="H6" s="6">
        <v>69</v>
      </c>
      <c r="I6" s="6">
        <v>7.64</v>
      </c>
      <c r="J6" s="6">
        <v>82</v>
      </c>
      <c r="K6" s="6">
        <v>4.03</v>
      </c>
      <c r="L6" s="6">
        <v>69</v>
      </c>
      <c r="M6" s="6">
        <v>57.19</v>
      </c>
      <c r="N6" s="6">
        <v>99</v>
      </c>
      <c r="O6" s="8">
        <f t="shared" ref="O6:O19" si="0">SUM(D6,F6,H6,J6,L6,N6)</f>
        <v>453</v>
      </c>
    </row>
    <row r="7" spans="1:15" ht="35.1" customHeight="1" x14ac:dyDescent="0.3">
      <c r="A7" s="4" t="s">
        <v>13</v>
      </c>
      <c r="B7" s="5" t="s">
        <v>46</v>
      </c>
      <c r="C7" s="6">
        <v>15.8</v>
      </c>
      <c r="D7" s="6">
        <v>53</v>
      </c>
      <c r="E7" s="6">
        <v>0</v>
      </c>
      <c r="F7" s="6">
        <v>0</v>
      </c>
      <c r="G7" s="6" t="s">
        <v>262</v>
      </c>
      <c r="H7" s="6">
        <v>15</v>
      </c>
      <c r="I7" s="6">
        <v>0</v>
      </c>
      <c r="J7" s="6">
        <v>0</v>
      </c>
      <c r="K7" s="6">
        <v>0</v>
      </c>
      <c r="L7" s="6">
        <v>0</v>
      </c>
      <c r="M7" s="6" t="s">
        <v>273</v>
      </c>
      <c r="N7" s="6">
        <v>69</v>
      </c>
      <c r="O7" s="8">
        <f t="shared" si="0"/>
        <v>137</v>
      </c>
    </row>
    <row r="8" spans="1:15" ht="35.1" customHeight="1" x14ac:dyDescent="0.3">
      <c r="A8" s="4" t="s">
        <v>14</v>
      </c>
      <c r="B8" s="5" t="s">
        <v>47</v>
      </c>
      <c r="C8" s="6">
        <v>15.32</v>
      </c>
      <c r="D8" s="6">
        <v>66</v>
      </c>
      <c r="E8" s="6">
        <v>58.91</v>
      </c>
      <c r="F8" s="6">
        <v>8</v>
      </c>
      <c r="G8" s="6" t="s">
        <v>264</v>
      </c>
      <c r="H8" s="6">
        <v>1</v>
      </c>
      <c r="I8" s="6">
        <v>6.51</v>
      </c>
      <c r="J8" s="6">
        <v>65</v>
      </c>
      <c r="K8" s="6">
        <v>3.49</v>
      </c>
      <c r="L8" s="6">
        <v>41</v>
      </c>
      <c r="M8" s="6">
        <v>57.61</v>
      </c>
      <c r="N8" s="6">
        <v>95</v>
      </c>
      <c r="O8" s="8">
        <f t="shared" si="0"/>
        <v>276</v>
      </c>
    </row>
    <row r="9" spans="1:15" ht="35.1" customHeight="1" x14ac:dyDescent="0.3">
      <c r="A9" s="4" t="s">
        <v>15</v>
      </c>
      <c r="B9" s="5" t="s">
        <v>48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8">
        <f t="shared" si="0"/>
        <v>0</v>
      </c>
    </row>
    <row r="10" spans="1:15" ht="35.1" customHeight="1" x14ac:dyDescent="0.3">
      <c r="A10" s="4" t="s">
        <v>16</v>
      </c>
      <c r="B10" s="5" t="s">
        <v>49</v>
      </c>
      <c r="C10" s="6">
        <v>0</v>
      </c>
      <c r="D10" s="6">
        <v>0</v>
      </c>
      <c r="E10" s="6">
        <v>58.41</v>
      </c>
      <c r="F10" s="6">
        <v>10</v>
      </c>
      <c r="G10" s="6" t="s">
        <v>261</v>
      </c>
      <c r="H10" s="6">
        <v>22</v>
      </c>
      <c r="I10" s="6">
        <v>6.62</v>
      </c>
      <c r="J10" s="6">
        <v>67</v>
      </c>
      <c r="K10" s="6">
        <v>3.75</v>
      </c>
      <c r="L10" s="6">
        <v>54</v>
      </c>
      <c r="M10" s="6" t="s">
        <v>272</v>
      </c>
      <c r="N10" s="6">
        <v>72</v>
      </c>
      <c r="O10" s="8">
        <f t="shared" si="0"/>
        <v>225</v>
      </c>
    </row>
    <row r="11" spans="1:15" ht="35.1" customHeight="1" x14ac:dyDescent="0.3">
      <c r="A11" s="4" t="s">
        <v>17</v>
      </c>
      <c r="B11" s="5" t="s">
        <v>50</v>
      </c>
      <c r="C11" s="6">
        <v>15.14</v>
      </c>
      <c r="D11" s="6">
        <v>71</v>
      </c>
      <c r="E11" s="6">
        <v>51.89</v>
      </c>
      <c r="F11" s="6">
        <v>50</v>
      </c>
      <c r="G11" s="6" t="s">
        <v>263</v>
      </c>
      <c r="H11" s="6">
        <v>1</v>
      </c>
      <c r="I11" s="6">
        <v>6.44</v>
      </c>
      <c r="J11" s="6">
        <v>64</v>
      </c>
      <c r="K11" s="6">
        <v>3.89</v>
      </c>
      <c r="L11" s="6">
        <v>61</v>
      </c>
      <c r="M11" s="6" t="s">
        <v>274</v>
      </c>
      <c r="N11" s="6">
        <v>67</v>
      </c>
      <c r="O11" s="8">
        <f t="shared" si="0"/>
        <v>314</v>
      </c>
    </row>
    <row r="12" spans="1:15" ht="35.1" customHeight="1" x14ac:dyDescent="0.3">
      <c r="A12" s="4" t="s">
        <v>18</v>
      </c>
      <c r="B12" s="5" t="s">
        <v>51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8">
        <f t="shared" si="0"/>
        <v>0</v>
      </c>
    </row>
    <row r="13" spans="1:15" ht="35.1" customHeight="1" x14ac:dyDescent="0.3">
      <c r="A13" s="4" t="s">
        <v>36</v>
      </c>
      <c r="B13" s="5" t="s">
        <v>52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8">
        <f t="shared" si="0"/>
        <v>0</v>
      </c>
    </row>
    <row r="14" spans="1:15" ht="35.1" customHeight="1" x14ac:dyDescent="0.3">
      <c r="A14" s="4" t="s">
        <v>41</v>
      </c>
      <c r="B14" s="5" t="s">
        <v>53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8">
        <f t="shared" si="0"/>
        <v>0</v>
      </c>
    </row>
    <row r="15" spans="1:15" ht="35.1" customHeight="1" x14ac:dyDescent="0.3">
      <c r="A15" s="4" t="s">
        <v>214</v>
      </c>
      <c r="B15" s="5" t="s">
        <v>233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8">
        <f t="shared" si="0"/>
        <v>0</v>
      </c>
    </row>
    <row r="16" spans="1:15" ht="35.1" customHeight="1" x14ac:dyDescent="0.3">
      <c r="A16" s="4" t="s">
        <v>217</v>
      </c>
      <c r="B16" s="5" t="s">
        <v>234</v>
      </c>
      <c r="C16" s="6">
        <v>15.94</v>
      </c>
      <c r="D16" s="6">
        <v>50</v>
      </c>
      <c r="E16" s="6">
        <v>56.66</v>
      </c>
      <c r="F16" s="6">
        <v>18</v>
      </c>
      <c r="G16" s="6" t="s">
        <v>260</v>
      </c>
      <c r="H16" s="6">
        <v>32</v>
      </c>
      <c r="I16" s="6">
        <v>7.07</v>
      </c>
      <c r="J16" s="6">
        <v>73</v>
      </c>
      <c r="K16" s="6">
        <v>3.87</v>
      </c>
      <c r="L16" s="6">
        <v>60</v>
      </c>
      <c r="M16" s="6">
        <v>58.81</v>
      </c>
      <c r="N16" s="6">
        <v>86</v>
      </c>
      <c r="O16" s="8">
        <f t="shared" si="0"/>
        <v>319</v>
      </c>
    </row>
    <row r="17" spans="1:15" ht="35.1" customHeight="1" x14ac:dyDescent="0.3">
      <c r="A17" s="4" t="s">
        <v>219</v>
      </c>
      <c r="B17" s="5" t="s">
        <v>235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8">
        <f t="shared" si="0"/>
        <v>0</v>
      </c>
    </row>
    <row r="18" spans="1:15" ht="35.1" customHeight="1" x14ac:dyDescent="0.3">
      <c r="A18" s="4" t="s">
        <v>221</v>
      </c>
      <c r="B18" s="5" t="s">
        <v>237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8">
        <f t="shared" si="0"/>
        <v>0</v>
      </c>
    </row>
    <row r="19" spans="1:15" ht="35.1" customHeight="1" x14ac:dyDescent="0.3">
      <c r="A19" s="4" t="s">
        <v>236</v>
      </c>
      <c r="B19" s="5" t="s">
        <v>238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8">
        <f t="shared" si="0"/>
        <v>0</v>
      </c>
    </row>
  </sheetData>
  <mergeCells count="7">
    <mergeCell ref="O3:O4"/>
    <mergeCell ref="C3:D3"/>
    <mergeCell ref="E3:F3"/>
    <mergeCell ref="G3:H3"/>
    <mergeCell ref="I3:J3"/>
    <mergeCell ref="K3:L3"/>
    <mergeCell ref="M3:N3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O20"/>
  <sheetViews>
    <sheetView zoomScale="90" zoomScaleNormal="90" workbookViewId="0">
      <selection activeCell="U7" sqref="U7"/>
    </sheetView>
  </sheetViews>
  <sheetFormatPr defaultColWidth="8.88671875" defaultRowHeight="16.2" x14ac:dyDescent="0.3"/>
  <cols>
    <col min="1" max="1" width="4.88671875" style="1" customWidth="1"/>
    <col min="2" max="2" width="26.5546875" style="2" customWidth="1"/>
    <col min="3" max="4" width="8.5546875" style="2" customWidth="1"/>
    <col min="5" max="5" width="8.6640625" style="2" customWidth="1"/>
    <col min="6" max="6" width="8.5546875" style="2" customWidth="1"/>
    <col min="7" max="7" width="10.6640625" style="2" customWidth="1"/>
    <col min="8" max="8" width="6.88671875" style="2" customWidth="1"/>
    <col min="9" max="11" width="8.5546875" style="2" customWidth="1"/>
    <col min="12" max="12" width="7.5546875" style="2" customWidth="1"/>
    <col min="13" max="13" width="10" style="2" customWidth="1"/>
    <col min="14" max="14" width="6.88671875" style="2" customWidth="1"/>
    <col min="15" max="15" width="8.88671875" style="2" customWidth="1"/>
    <col min="16" max="16384" width="8.88671875" style="2"/>
  </cols>
  <sheetData>
    <row r="1" spans="1:15" x14ac:dyDescent="0.3">
      <c r="B1" s="3" t="s">
        <v>37</v>
      </c>
      <c r="C1" s="3"/>
      <c r="D1" s="3"/>
      <c r="E1" s="3"/>
      <c r="F1" s="3"/>
      <c r="I1" s="14" t="s">
        <v>20</v>
      </c>
      <c r="J1" s="3" t="s">
        <v>40</v>
      </c>
    </row>
    <row r="2" spans="1:15" ht="24" customHeight="1" x14ac:dyDescent="0.3">
      <c r="B2" s="3" t="s">
        <v>39</v>
      </c>
      <c r="C2" s="3"/>
      <c r="D2" s="3"/>
      <c r="E2" s="3"/>
      <c r="F2" s="3"/>
      <c r="I2" s="3" t="s">
        <v>26</v>
      </c>
    </row>
    <row r="3" spans="1:15" ht="33" customHeight="1" x14ac:dyDescent="0.3">
      <c r="A3" s="7"/>
      <c r="B3" s="10"/>
      <c r="C3" s="66" t="s">
        <v>21</v>
      </c>
      <c r="D3" s="66"/>
      <c r="E3" s="66" t="s">
        <v>6</v>
      </c>
      <c r="F3" s="66"/>
      <c r="G3" s="66" t="s">
        <v>24</v>
      </c>
      <c r="H3" s="66"/>
      <c r="I3" s="66" t="s">
        <v>32</v>
      </c>
      <c r="J3" s="66"/>
      <c r="K3" s="66" t="s">
        <v>9</v>
      </c>
      <c r="L3" s="66"/>
      <c r="M3" s="67"/>
      <c r="N3" s="68"/>
      <c r="O3" s="66" t="s">
        <v>19</v>
      </c>
    </row>
    <row r="4" spans="1:15" s="1" customFormat="1" ht="21.6" customHeight="1" x14ac:dyDescent="0.3">
      <c r="A4" s="7" t="s">
        <v>0</v>
      </c>
      <c r="B4" s="7" t="s">
        <v>1</v>
      </c>
      <c r="C4" s="7" t="s">
        <v>2</v>
      </c>
      <c r="D4" s="7" t="s">
        <v>3</v>
      </c>
      <c r="E4" s="7" t="s">
        <v>2</v>
      </c>
      <c r="F4" s="7" t="s">
        <v>3</v>
      </c>
      <c r="G4" s="7" t="s">
        <v>2</v>
      </c>
      <c r="H4" s="7" t="s">
        <v>3</v>
      </c>
      <c r="I4" s="7" t="s">
        <v>10</v>
      </c>
      <c r="J4" s="7" t="s">
        <v>3</v>
      </c>
      <c r="K4" s="7" t="s">
        <v>33</v>
      </c>
      <c r="L4" s="7" t="s">
        <v>3</v>
      </c>
      <c r="M4" s="56"/>
      <c r="N4" s="56"/>
      <c r="O4" s="66"/>
    </row>
    <row r="5" spans="1:15" ht="35.1" customHeight="1" x14ac:dyDescent="0.3">
      <c r="A5" s="4" t="s">
        <v>11</v>
      </c>
      <c r="B5" s="5" t="s">
        <v>44</v>
      </c>
      <c r="C5" s="6">
        <v>13.59</v>
      </c>
      <c r="D5" s="6">
        <v>75</v>
      </c>
      <c r="E5" s="6">
        <v>45.41</v>
      </c>
      <c r="F5" s="6">
        <v>68</v>
      </c>
      <c r="G5" s="6" t="s">
        <v>270</v>
      </c>
      <c r="H5" s="6">
        <v>49</v>
      </c>
      <c r="I5" s="6">
        <v>11.2</v>
      </c>
      <c r="J5" s="6">
        <v>121</v>
      </c>
      <c r="K5" s="6">
        <v>3.71</v>
      </c>
      <c r="L5" s="6">
        <v>28</v>
      </c>
      <c r="M5" s="57">
        <v>0</v>
      </c>
      <c r="N5" s="57">
        <v>0</v>
      </c>
      <c r="O5" s="8">
        <f t="shared" ref="O5:O20" si="0">SUM(D5,F5,H5,J5,L5,N5)</f>
        <v>341</v>
      </c>
    </row>
    <row r="6" spans="1:15" ht="35.1" customHeight="1" x14ac:dyDescent="0.3">
      <c r="A6" s="4" t="s">
        <v>12</v>
      </c>
      <c r="B6" s="5" t="s">
        <v>45</v>
      </c>
      <c r="C6" s="6">
        <v>0</v>
      </c>
      <c r="D6" s="6">
        <v>0</v>
      </c>
      <c r="E6" s="6">
        <v>48.45</v>
      </c>
      <c r="F6" s="6">
        <v>43</v>
      </c>
      <c r="G6" s="6" t="s">
        <v>271</v>
      </c>
      <c r="H6" s="6">
        <v>41</v>
      </c>
      <c r="I6" s="6">
        <v>9.0299999999999994</v>
      </c>
      <c r="J6" s="6">
        <v>92</v>
      </c>
      <c r="K6" s="6">
        <v>5.51</v>
      </c>
      <c r="L6" s="6">
        <v>107</v>
      </c>
      <c r="M6" s="57">
        <v>0</v>
      </c>
      <c r="N6" s="57">
        <v>0</v>
      </c>
      <c r="O6" s="8">
        <f t="shared" si="0"/>
        <v>283</v>
      </c>
    </row>
    <row r="7" spans="1:15" ht="35.1" customHeight="1" x14ac:dyDescent="0.3">
      <c r="A7" s="4" t="s">
        <v>13</v>
      </c>
      <c r="B7" s="5" t="s">
        <v>46</v>
      </c>
      <c r="C7" s="6">
        <v>12.63</v>
      </c>
      <c r="D7" s="6">
        <v>111</v>
      </c>
      <c r="E7" s="6">
        <v>44.76</v>
      </c>
      <c r="F7" s="6">
        <v>74</v>
      </c>
      <c r="G7" s="6" t="s">
        <v>266</v>
      </c>
      <c r="H7" s="6">
        <v>66</v>
      </c>
      <c r="I7" s="6">
        <v>8.9700000000000006</v>
      </c>
      <c r="J7" s="6">
        <v>91</v>
      </c>
      <c r="K7" s="6">
        <v>5.28</v>
      </c>
      <c r="L7" s="6">
        <v>95</v>
      </c>
      <c r="M7" s="57">
        <v>0</v>
      </c>
      <c r="N7" s="57">
        <v>0</v>
      </c>
      <c r="O7" s="8">
        <f t="shared" si="0"/>
        <v>437</v>
      </c>
    </row>
    <row r="8" spans="1:15" ht="35.1" customHeight="1" x14ac:dyDescent="0.3">
      <c r="A8" s="4" t="s">
        <v>14</v>
      </c>
      <c r="B8" s="5" t="s">
        <v>47</v>
      </c>
      <c r="C8" s="6">
        <v>0</v>
      </c>
      <c r="D8" s="6">
        <v>0</v>
      </c>
      <c r="E8" s="6">
        <v>48.04</v>
      </c>
      <c r="F8" s="6">
        <v>46</v>
      </c>
      <c r="G8" s="6" t="s">
        <v>269</v>
      </c>
      <c r="H8" s="6">
        <v>51</v>
      </c>
      <c r="I8" s="6">
        <v>9.27</v>
      </c>
      <c r="J8" s="6">
        <v>95</v>
      </c>
      <c r="K8" s="6">
        <v>4.3</v>
      </c>
      <c r="L8" s="6">
        <v>50</v>
      </c>
      <c r="M8" s="57">
        <v>0</v>
      </c>
      <c r="N8" s="57">
        <v>0</v>
      </c>
      <c r="O8" s="8">
        <f t="shared" si="0"/>
        <v>242</v>
      </c>
    </row>
    <row r="9" spans="1:15" ht="35.1" customHeight="1" x14ac:dyDescent="0.3">
      <c r="A9" s="4" t="s">
        <v>15</v>
      </c>
      <c r="B9" s="5" t="s">
        <v>48</v>
      </c>
      <c r="C9" s="6">
        <v>13.11</v>
      </c>
      <c r="D9" s="6">
        <v>92</v>
      </c>
      <c r="E9" s="6">
        <v>43.72</v>
      </c>
      <c r="F9" s="6">
        <v>84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57">
        <v>0</v>
      </c>
      <c r="N9" s="57">
        <v>0</v>
      </c>
      <c r="O9" s="8">
        <f t="shared" si="0"/>
        <v>176</v>
      </c>
    </row>
    <row r="10" spans="1:15" ht="35.1" customHeight="1" x14ac:dyDescent="0.3">
      <c r="A10" s="4" t="s">
        <v>16</v>
      </c>
      <c r="B10" s="5" t="s">
        <v>49</v>
      </c>
      <c r="C10" s="6">
        <v>0</v>
      </c>
      <c r="D10" s="6">
        <v>0</v>
      </c>
      <c r="E10" s="6">
        <v>50.54</v>
      </c>
      <c r="F10" s="6">
        <v>29</v>
      </c>
      <c r="G10" s="6" t="s">
        <v>268</v>
      </c>
      <c r="H10" s="6">
        <v>54</v>
      </c>
      <c r="I10" s="6">
        <v>0</v>
      </c>
      <c r="J10" s="6">
        <v>0</v>
      </c>
      <c r="K10" s="6">
        <v>4.24</v>
      </c>
      <c r="L10" s="6">
        <v>47</v>
      </c>
      <c r="M10" s="57">
        <v>0</v>
      </c>
      <c r="N10" s="57">
        <v>0</v>
      </c>
      <c r="O10" s="8">
        <f t="shared" si="0"/>
        <v>130</v>
      </c>
    </row>
    <row r="11" spans="1:15" ht="35.1" customHeight="1" x14ac:dyDescent="0.3">
      <c r="A11" s="4" t="s">
        <v>17</v>
      </c>
      <c r="B11" s="5" t="s">
        <v>50</v>
      </c>
      <c r="C11" s="6">
        <v>13.33</v>
      </c>
      <c r="D11" s="6">
        <v>84</v>
      </c>
      <c r="E11" s="6">
        <v>52.41</v>
      </c>
      <c r="F11" s="6">
        <v>19</v>
      </c>
      <c r="G11" s="6" t="s">
        <v>265</v>
      </c>
      <c r="H11" s="6">
        <v>80</v>
      </c>
      <c r="I11" s="6">
        <v>8.77</v>
      </c>
      <c r="J11" s="6">
        <v>88</v>
      </c>
      <c r="K11" s="6">
        <v>4.5599999999999996</v>
      </c>
      <c r="L11" s="6">
        <v>61</v>
      </c>
      <c r="M11" s="57">
        <v>0</v>
      </c>
      <c r="N11" s="57">
        <v>0</v>
      </c>
      <c r="O11" s="8">
        <f t="shared" si="0"/>
        <v>332</v>
      </c>
    </row>
    <row r="12" spans="1:15" ht="35.1" customHeight="1" x14ac:dyDescent="0.3">
      <c r="A12" s="4" t="s">
        <v>18</v>
      </c>
      <c r="B12" s="5" t="s">
        <v>51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57">
        <v>0</v>
      </c>
      <c r="N12" s="57">
        <v>0</v>
      </c>
      <c r="O12" s="8">
        <f t="shared" si="0"/>
        <v>0</v>
      </c>
    </row>
    <row r="13" spans="1:15" ht="35.1" customHeight="1" x14ac:dyDescent="0.3">
      <c r="A13" s="4" t="s">
        <v>36</v>
      </c>
      <c r="B13" s="5" t="s">
        <v>52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57">
        <v>0</v>
      </c>
      <c r="N13" s="57">
        <v>0</v>
      </c>
      <c r="O13" s="8">
        <f t="shared" si="0"/>
        <v>0</v>
      </c>
    </row>
    <row r="14" spans="1:15" ht="35.1" customHeight="1" x14ac:dyDescent="0.3">
      <c r="A14" s="4" t="s">
        <v>41</v>
      </c>
      <c r="B14" s="5" t="s">
        <v>53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57">
        <v>0</v>
      </c>
      <c r="N14" s="57">
        <v>0</v>
      </c>
      <c r="O14" s="8">
        <f t="shared" si="0"/>
        <v>0</v>
      </c>
    </row>
    <row r="15" spans="1:15" ht="35.1" customHeight="1" x14ac:dyDescent="0.3">
      <c r="A15" s="4" t="s">
        <v>41</v>
      </c>
      <c r="B15" s="5" t="s">
        <v>53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57">
        <v>0</v>
      </c>
      <c r="N15" s="57">
        <v>0</v>
      </c>
      <c r="O15" s="8">
        <f t="shared" si="0"/>
        <v>0</v>
      </c>
    </row>
    <row r="16" spans="1:15" ht="35.1" customHeight="1" x14ac:dyDescent="0.3">
      <c r="A16" s="4" t="s">
        <v>214</v>
      </c>
      <c r="B16" s="5" t="s">
        <v>233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57">
        <v>0</v>
      </c>
      <c r="N16" s="57">
        <v>0</v>
      </c>
      <c r="O16" s="8">
        <f t="shared" si="0"/>
        <v>0</v>
      </c>
    </row>
    <row r="17" spans="1:15" ht="35.1" customHeight="1" x14ac:dyDescent="0.3">
      <c r="A17" s="4" t="s">
        <v>217</v>
      </c>
      <c r="B17" s="5" t="s">
        <v>234</v>
      </c>
      <c r="C17" s="6">
        <v>14.15</v>
      </c>
      <c r="D17" s="6">
        <v>58</v>
      </c>
      <c r="E17" s="6">
        <v>47.81</v>
      </c>
      <c r="F17" s="6">
        <v>48</v>
      </c>
      <c r="G17" s="6" t="s">
        <v>267</v>
      </c>
      <c r="H17" s="6">
        <v>59</v>
      </c>
      <c r="I17" s="6">
        <v>0</v>
      </c>
      <c r="J17" s="6">
        <v>0</v>
      </c>
      <c r="K17" s="6">
        <v>4.76</v>
      </c>
      <c r="L17" s="6">
        <v>70</v>
      </c>
      <c r="M17" s="57">
        <v>0</v>
      </c>
      <c r="N17" s="57">
        <v>0</v>
      </c>
      <c r="O17" s="8">
        <f t="shared" si="0"/>
        <v>235</v>
      </c>
    </row>
    <row r="18" spans="1:15" ht="35.1" customHeight="1" x14ac:dyDescent="0.3">
      <c r="A18" s="4" t="s">
        <v>219</v>
      </c>
      <c r="B18" s="5" t="s">
        <v>235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57">
        <v>0</v>
      </c>
      <c r="N18" s="57">
        <v>0</v>
      </c>
      <c r="O18" s="8">
        <f t="shared" si="0"/>
        <v>0</v>
      </c>
    </row>
    <row r="19" spans="1:15" ht="35.1" customHeight="1" x14ac:dyDescent="0.3">
      <c r="A19" s="4" t="s">
        <v>221</v>
      </c>
      <c r="B19" s="5" t="s">
        <v>237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57">
        <v>0</v>
      </c>
      <c r="N19" s="57">
        <v>0</v>
      </c>
      <c r="O19" s="8">
        <f t="shared" si="0"/>
        <v>0</v>
      </c>
    </row>
    <row r="20" spans="1:15" ht="35.1" customHeight="1" x14ac:dyDescent="0.3">
      <c r="A20" s="4" t="s">
        <v>236</v>
      </c>
      <c r="B20" s="5" t="s">
        <v>238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57">
        <v>0</v>
      </c>
      <c r="N20" s="57">
        <v>0</v>
      </c>
      <c r="O20" s="8">
        <f t="shared" si="0"/>
        <v>0</v>
      </c>
    </row>
  </sheetData>
  <mergeCells count="7">
    <mergeCell ref="O3:O4"/>
    <mergeCell ref="C3:D3"/>
    <mergeCell ref="E3:F3"/>
    <mergeCell ref="G3:H3"/>
    <mergeCell ref="I3:J3"/>
    <mergeCell ref="K3:L3"/>
    <mergeCell ref="M3:N3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U20"/>
  <sheetViews>
    <sheetView workbookViewId="0">
      <selection activeCell="X6" sqref="X6"/>
    </sheetView>
  </sheetViews>
  <sheetFormatPr defaultColWidth="8.88671875" defaultRowHeight="16.2" x14ac:dyDescent="0.3"/>
  <cols>
    <col min="1" max="1" width="4.5546875" style="1" customWidth="1"/>
    <col min="2" max="2" width="26.44140625" style="2" customWidth="1"/>
    <col min="3" max="3" width="5.44140625" style="2" customWidth="1"/>
    <col min="4" max="4" width="6.33203125" style="2" customWidth="1"/>
    <col min="5" max="5" width="6.5546875" style="2" customWidth="1"/>
    <col min="6" max="6" width="5.88671875" style="2" customWidth="1"/>
    <col min="7" max="7" width="6.6640625" style="2" customWidth="1"/>
    <col min="8" max="8" width="6.44140625" style="2" customWidth="1"/>
    <col min="9" max="9" width="7.6640625" style="2" customWidth="1"/>
    <col min="10" max="10" width="5.5546875" style="2" customWidth="1"/>
    <col min="11" max="11" width="6.44140625" style="2" customWidth="1"/>
    <col min="12" max="12" width="6.5546875" style="2" customWidth="1"/>
    <col min="13" max="13" width="5.33203125" style="2" customWidth="1"/>
    <col min="14" max="15" width="6.33203125" style="2" customWidth="1"/>
    <col min="16" max="16" width="7.6640625" style="2" customWidth="1"/>
    <col min="17" max="17" width="11.88671875" style="2" customWidth="1"/>
    <col min="18" max="18" width="10.44140625" style="2" customWidth="1"/>
    <col min="19" max="19" width="9.5546875" style="2" customWidth="1"/>
    <col min="20" max="20" width="9.88671875" style="2" customWidth="1"/>
    <col min="21" max="21" width="11.33203125" style="2" customWidth="1"/>
    <col min="22" max="16384" width="8.88671875" style="2"/>
  </cols>
  <sheetData>
    <row r="1" spans="1:21" ht="29.25" customHeight="1" x14ac:dyDescent="0.3">
      <c r="B1" s="50" t="s">
        <v>244</v>
      </c>
    </row>
    <row r="2" spans="1:21" s="19" customFormat="1" ht="34.200000000000003" customHeight="1" x14ac:dyDescent="0.3">
      <c r="A2" s="18"/>
      <c r="C2" s="53" t="s">
        <v>43</v>
      </c>
      <c r="D2" s="54"/>
      <c r="E2" s="54"/>
      <c r="F2" s="55"/>
      <c r="G2" s="20"/>
      <c r="H2" s="20"/>
      <c r="J2" s="48" t="s">
        <v>228</v>
      </c>
      <c r="K2" s="49"/>
      <c r="L2" s="49"/>
      <c r="M2" s="49"/>
      <c r="Q2" s="69" t="s">
        <v>232</v>
      </c>
      <c r="R2" s="70"/>
      <c r="S2" s="62" t="s">
        <v>240</v>
      </c>
      <c r="T2" s="63"/>
    </row>
    <row r="3" spans="1:21" s="9" customFormat="1" ht="37.200000000000003" customHeight="1" x14ac:dyDescent="0.3">
      <c r="A3" s="21"/>
      <c r="B3" s="21"/>
      <c r="C3" s="64" t="s">
        <v>27</v>
      </c>
      <c r="D3" s="65"/>
      <c r="E3" s="64" t="s">
        <v>26</v>
      </c>
      <c r="F3" s="65"/>
      <c r="G3" s="22" t="s">
        <v>30</v>
      </c>
      <c r="H3" s="22" t="s">
        <v>31</v>
      </c>
      <c r="I3" s="23" t="s">
        <v>28</v>
      </c>
      <c r="J3" s="64" t="s">
        <v>27</v>
      </c>
      <c r="K3" s="65"/>
      <c r="L3" s="64" t="s">
        <v>26</v>
      </c>
      <c r="M3" s="65"/>
      <c r="N3" s="44" t="s">
        <v>30</v>
      </c>
      <c r="O3" s="44" t="s">
        <v>31</v>
      </c>
      <c r="P3" s="31" t="s">
        <v>28</v>
      </c>
      <c r="Q3" s="24" t="s">
        <v>241</v>
      </c>
      <c r="R3" s="25" t="s">
        <v>242</v>
      </c>
      <c r="S3" s="23" t="s">
        <v>230</v>
      </c>
      <c r="T3" s="23" t="s">
        <v>231</v>
      </c>
      <c r="U3" s="29" t="s">
        <v>243</v>
      </c>
    </row>
    <row r="4" spans="1:21" s="9" customFormat="1" ht="32.25" customHeight="1" x14ac:dyDescent="0.3">
      <c r="A4" s="23" t="s">
        <v>0</v>
      </c>
      <c r="B4" s="23" t="s">
        <v>1</v>
      </c>
      <c r="C4" s="21" t="s">
        <v>25</v>
      </c>
      <c r="D4" s="21" t="s">
        <v>29</v>
      </c>
      <c r="E4" s="21" t="s">
        <v>25</v>
      </c>
      <c r="F4" s="21" t="s">
        <v>29</v>
      </c>
      <c r="G4" s="26" t="s">
        <v>35</v>
      </c>
      <c r="H4" s="26" t="s">
        <v>35</v>
      </c>
      <c r="I4" s="21" t="s">
        <v>34</v>
      </c>
      <c r="J4" s="21" t="s">
        <v>25</v>
      </c>
      <c r="K4" s="21" t="s">
        <v>29</v>
      </c>
      <c r="L4" s="21" t="s">
        <v>25</v>
      </c>
      <c r="M4" s="21" t="s">
        <v>29</v>
      </c>
      <c r="N4" s="45" t="s">
        <v>35</v>
      </c>
      <c r="O4" s="45" t="s">
        <v>35</v>
      </c>
      <c r="P4" s="21" t="s">
        <v>229</v>
      </c>
      <c r="Q4" s="27" t="s">
        <v>35</v>
      </c>
      <c r="R4" s="28" t="s">
        <v>35</v>
      </c>
      <c r="S4" s="21" t="s">
        <v>239</v>
      </c>
      <c r="T4" s="21" t="s">
        <v>239</v>
      </c>
      <c r="U4" s="23" t="s">
        <v>35</v>
      </c>
    </row>
    <row r="5" spans="1:21" ht="34.200000000000003" customHeight="1" x14ac:dyDescent="0.3">
      <c r="A5" s="4" t="s">
        <v>11</v>
      </c>
      <c r="B5" s="5" t="s">
        <v>44</v>
      </c>
      <c r="C5" s="4">
        <f>' U14 Dziewczęta 09.09'!M5</f>
        <v>57</v>
      </c>
      <c r="D5" s="4">
        <f>' U 16 DZIEWCZĘTA 09.09'!O5</f>
        <v>291</v>
      </c>
      <c r="E5" s="4">
        <f>'U14 CHŁOPCY 09.09'!M5</f>
        <v>31</v>
      </c>
      <c r="F5" s="4">
        <f>'U 16 Chłopcy 09.09'!O5</f>
        <v>252</v>
      </c>
      <c r="G5" s="15">
        <f>SUM(C5:D5)</f>
        <v>348</v>
      </c>
      <c r="H5" s="15">
        <f>SUM(E5:F5)</f>
        <v>283</v>
      </c>
      <c r="I5" s="12">
        <f>SUM(C5:F5)</f>
        <v>631</v>
      </c>
      <c r="J5" s="4">
        <f>'U14 Dziewczęta 28.05 '!M5</f>
        <v>193</v>
      </c>
      <c r="K5" s="4">
        <f>' U 16 DZIEWCZĘTA 28.05'!O5</f>
        <v>207</v>
      </c>
      <c r="L5" s="4">
        <f>'U14 CHŁOPCY 28.05'!M5</f>
        <v>192</v>
      </c>
      <c r="M5" s="4">
        <f>'U 16 Chłopcy 28.05'!O5</f>
        <v>341</v>
      </c>
      <c r="N5" s="46">
        <f>SUM(J5:K5)</f>
        <v>400</v>
      </c>
      <c r="O5" s="46">
        <f>SUM(L5:M5)</f>
        <v>533</v>
      </c>
      <c r="P5" s="11">
        <f>SUM(N5:O5)</f>
        <v>933</v>
      </c>
      <c r="Q5" s="16">
        <f t="shared" ref="Q5:Q17" si="0">SUM(N5,G5,S5)</f>
        <v>828</v>
      </c>
      <c r="R5" s="17">
        <f t="shared" ref="R5:R17" si="1">SUM(O5,H5,T5)</f>
        <v>871</v>
      </c>
      <c r="S5" s="4">
        <v>80</v>
      </c>
      <c r="T5" s="4">
        <v>55</v>
      </c>
      <c r="U5" s="13">
        <f>SUM(Q5:R5)</f>
        <v>1699</v>
      </c>
    </row>
    <row r="6" spans="1:21" ht="34.200000000000003" customHeight="1" x14ac:dyDescent="0.3">
      <c r="A6" s="4" t="s">
        <v>12</v>
      </c>
      <c r="B6" s="5" t="s">
        <v>45</v>
      </c>
      <c r="C6" s="4">
        <f>' U14 Dziewczęta 09.09'!M6</f>
        <v>177</v>
      </c>
      <c r="D6" s="4">
        <f>' U 16 DZIEWCZĘTA 09.09'!O6</f>
        <v>380</v>
      </c>
      <c r="E6" s="4">
        <f>'U14 CHŁOPCY 09.09'!M6</f>
        <v>195</v>
      </c>
      <c r="F6" s="4">
        <f>'U 16 Chłopcy 09.09'!O6</f>
        <v>301</v>
      </c>
      <c r="G6" s="15">
        <f>SUM(C6:D6)</f>
        <v>557</v>
      </c>
      <c r="H6" s="15">
        <f>SUM(E6:F6)</f>
        <v>496</v>
      </c>
      <c r="I6" s="12">
        <f t="shared" ref="I6:I19" si="2">SUM(C6:F6)</f>
        <v>1053</v>
      </c>
      <c r="J6" s="4">
        <f>'U14 Dziewczęta 28.05 '!M6</f>
        <v>242</v>
      </c>
      <c r="K6" s="4">
        <f>' U 16 DZIEWCZĘTA 28.05'!O6</f>
        <v>453</v>
      </c>
      <c r="L6" s="4">
        <f>'U14 CHŁOPCY 28.05'!M6</f>
        <v>260</v>
      </c>
      <c r="M6" s="4">
        <f>'U 16 Chłopcy 28.05'!O6</f>
        <v>283</v>
      </c>
      <c r="N6" s="46">
        <f t="shared" ref="N6:N19" si="3">SUM(J6:K6)</f>
        <v>695</v>
      </c>
      <c r="O6" s="46">
        <f t="shared" ref="O6:O19" si="4">SUM(L6:M6)</f>
        <v>543</v>
      </c>
      <c r="P6" s="11">
        <f t="shared" ref="P6:P19" si="5">SUM(N6:O6)</f>
        <v>1238</v>
      </c>
      <c r="Q6" s="16">
        <f t="shared" si="0"/>
        <v>1382</v>
      </c>
      <c r="R6" s="17">
        <f t="shared" si="1"/>
        <v>1179</v>
      </c>
      <c r="S6" s="4">
        <v>130</v>
      </c>
      <c r="T6" s="4">
        <v>140</v>
      </c>
      <c r="U6" s="13">
        <f t="shared" ref="U6:U19" si="6">SUM(Q6:R6)</f>
        <v>2561</v>
      </c>
    </row>
    <row r="7" spans="1:21" ht="34.200000000000003" customHeight="1" x14ac:dyDescent="0.3">
      <c r="A7" s="4" t="s">
        <v>13</v>
      </c>
      <c r="B7" s="5" t="s">
        <v>46</v>
      </c>
      <c r="C7" s="4">
        <f>' U14 Dziewczęta 09.09'!M7</f>
        <v>199</v>
      </c>
      <c r="D7" s="4">
        <f>' U 16 DZIEWCZĘTA 09.09'!O7</f>
        <v>155</v>
      </c>
      <c r="E7" s="4">
        <f>'U14 CHŁOPCY 09.09'!M7</f>
        <v>32</v>
      </c>
      <c r="F7" s="4">
        <f>'U 16 Chłopcy 09.09'!O7</f>
        <v>334</v>
      </c>
      <c r="G7" s="15">
        <f t="shared" ref="G7:G19" si="7">SUM(C7:D7)</f>
        <v>354</v>
      </c>
      <c r="H7" s="15">
        <f t="shared" ref="H7:H19" si="8">SUM(E7:F7)</f>
        <v>366</v>
      </c>
      <c r="I7" s="12">
        <f t="shared" si="2"/>
        <v>720</v>
      </c>
      <c r="J7" s="4">
        <f>'U14 Dziewczęta 28.05 '!M7</f>
        <v>224</v>
      </c>
      <c r="K7" s="4">
        <f>' U 16 DZIEWCZĘTA 28.05'!O7</f>
        <v>137</v>
      </c>
      <c r="L7" s="4">
        <f>'U14 CHŁOPCY 28.05'!M7</f>
        <v>170</v>
      </c>
      <c r="M7" s="4">
        <f>'U 16 Chłopcy 28.05'!O7</f>
        <v>437</v>
      </c>
      <c r="N7" s="46">
        <f t="shared" si="3"/>
        <v>361</v>
      </c>
      <c r="O7" s="46">
        <f t="shared" si="4"/>
        <v>607</v>
      </c>
      <c r="P7" s="11">
        <f t="shared" si="5"/>
        <v>968</v>
      </c>
      <c r="Q7" s="16">
        <f t="shared" si="0"/>
        <v>805</v>
      </c>
      <c r="R7" s="17">
        <f t="shared" si="1"/>
        <v>1063</v>
      </c>
      <c r="S7" s="4">
        <v>90</v>
      </c>
      <c r="T7" s="4">
        <v>90</v>
      </c>
      <c r="U7" s="13">
        <f t="shared" si="6"/>
        <v>1868</v>
      </c>
    </row>
    <row r="8" spans="1:21" ht="34.200000000000003" customHeight="1" x14ac:dyDescent="0.3">
      <c r="A8" s="4" t="s">
        <v>14</v>
      </c>
      <c r="B8" s="5" t="s">
        <v>47</v>
      </c>
      <c r="C8" s="4">
        <f>' U14 Dziewczęta 09.09'!M8</f>
        <v>213</v>
      </c>
      <c r="D8" s="4">
        <f>' U 16 DZIEWCZĘTA 09.09'!O8</f>
        <v>286</v>
      </c>
      <c r="E8" s="4">
        <f>'U14 CHŁOPCY 09.09'!M8</f>
        <v>162</v>
      </c>
      <c r="F8" s="4">
        <f>'U 16 Chłopcy 09.09'!O8</f>
        <v>232</v>
      </c>
      <c r="G8" s="15">
        <f t="shared" si="7"/>
        <v>499</v>
      </c>
      <c r="H8" s="15">
        <f t="shared" si="8"/>
        <v>394</v>
      </c>
      <c r="I8" s="12">
        <f t="shared" si="2"/>
        <v>893</v>
      </c>
      <c r="J8" s="4">
        <f>'U14 Dziewczęta 28.05 '!M8</f>
        <v>266</v>
      </c>
      <c r="K8" s="4">
        <f>' U 16 DZIEWCZĘTA 28.05'!O8</f>
        <v>276</v>
      </c>
      <c r="L8" s="4">
        <f>'U14 CHŁOPCY 28.05'!M8</f>
        <v>186</v>
      </c>
      <c r="M8" s="4">
        <f>'U 16 Chłopcy 28.05'!O8</f>
        <v>242</v>
      </c>
      <c r="N8" s="46">
        <f t="shared" si="3"/>
        <v>542</v>
      </c>
      <c r="O8" s="46">
        <f t="shared" si="4"/>
        <v>428</v>
      </c>
      <c r="P8" s="11">
        <f t="shared" si="5"/>
        <v>970</v>
      </c>
      <c r="Q8" s="16">
        <f t="shared" si="0"/>
        <v>1161</v>
      </c>
      <c r="R8" s="17">
        <f t="shared" si="1"/>
        <v>902</v>
      </c>
      <c r="S8" s="4">
        <v>120</v>
      </c>
      <c r="T8" s="4">
        <v>80</v>
      </c>
      <c r="U8" s="13">
        <f t="shared" si="6"/>
        <v>2063</v>
      </c>
    </row>
    <row r="9" spans="1:21" ht="34.200000000000003" customHeight="1" x14ac:dyDescent="0.3">
      <c r="A9" s="4" t="s">
        <v>15</v>
      </c>
      <c r="B9" s="5" t="s">
        <v>48</v>
      </c>
      <c r="C9" s="4">
        <f>' U14 Dziewczęta 09.09'!M9</f>
        <v>20</v>
      </c>
      <c r="D9" s="4">
        <f>' U 16 DZIEWCZĘTA 09.09'!O9</f>
        <v>128</v>
      </c>
      <c r="E9" s="4">
        <f>'U14 CHŁOPCY 09.09'!M9</f>
        <v>70</v>
      </c>
      <c r="F9" s="4">
        <f>'U 16 Chłopcy 09.09'!O9</f>
        <v>268</v>
      </c>
      <c r="G9" s="15">
        <f t="shared" si="7"/>
        <v>148</v>
      </c>
      <c r="H9" s="15">
        <f t="shared" si="8"/>
        <v>338</v>
      </c>
      <c r="I9" s="12">
        <f t="shared" si="2"/>
        <v>486</v>
      </c>
      <c r="J9" s="4">
        <f>'U14 Dziewczęta 28.05 '!M9</f>
        <v>0</v>
      </c>
      <c r="K9" s="4">
        <f>' U 16 DZIEWCZĘTA 28.05'!O9</f>
        <v>0</v>
      </c>
      <c r="L9" s="4">
        <f>'U14 CHŁOPCY 28.05'!M9</f>
        <v>37</v>
      </c>
      <c r="M9" s="4">
        <f>'U 16 Chłopcy 28.05'!O9</f>
        <v>176</v>
      </c>
      <c r="N9" s="46">
        <f t="shared" si="3"/>
        <v>0</v>
      </c>
      <c r="O9" s="46">
        <f t="shared" si="4"/>
        <v>213</v>
      </c>
      <c r="P9" s="11">
        <f t="shared" si="5"/>
        <v>213</v>
      </c>
      <c r="Q9" s="16">
        <f t="shared" si="0"/>
        <v>203</v>
      </c>
      <c r="R9" s="17">
        <f t="shared" si="1"/>
        <v>606</v>
      </c>
      <c r="S9" s="4">
        <v>55</v>
      </c>
      <c r="T9" s="4">
        <v>55</v>
      </c>
      <c r="U9" s="13">
        <f t="shared" si="6"/>
        <v>809</v>
      </c>
    </row>
    <row r="10" spans="1:21" ht="34.200000000000003" customHeight="1" x14ac:dyDescent="0.3">
      <c r="A10" s="4" t="s">
        <v>16</v>
      </c>
      <c r="B10" s="5" t="s">
        <v>49</v>
      </c>
      <c r="C10" s="4">
        <f>' U14 Dziewczęta 09.09'!M10</f>
        <v>48</v>
      </c>
      <c r="D10" s="4">
        <f>' U 16 DZIEWCZĘTA 09.09'!O10</f>
        <v>502</v>
      </c>
      <c r="E10" s="4">
        <f>'U14 CHŁOPCY 09.09'!M10</f>
        <v>158</v>
      </c>
      <c r="F10" s="4">
        <f>'U 16 Chłopcy 09.09'!O10</f>
        <v>194</v>
      </c>
      <c r="G10" s="15">
        <f t="shared" si="7"/>
        <v>550</v>
      </c>
      <c r="H10" s="15">
        <f t="shared" si="8"/>
        <v>352</v>
      </c>
      <c r="I10" s="12">
        <f t="shared" si="2"/>
        <v>902</v>
      </c>
      <c r="J10" s="4">
        <f>'U14 Dziewczęta 28.05 '!M10</f>
        <v>168</v>
      </c>
      <c r="K10" s="4">
        <f>' U 16 DZIEWCZĘTA 28.05'!O10</f>
        <v>225</v>
      </c>
      <c r="L10" s="4">
        <f>'U14 CHŁOPCY 28.05'!M10</f>
        <v>184</v>
      </c>
      <c r="M10" s="4">
        <f>'U 16 Chłopcy 28.05'!O10</f>
        <v>130</v>
      </c>
      <c r="N10" s="46">
        <f t="shared" si="3"/>
        <v>393</v>
      </c>
      <c r="O10" s="46">
        <f t="shared" si="4"/>
        <v>314</v>
      </c>
      <c r="P10" s="11">
        <f t="shared" si="5"/>
        <v>707</v>
      </c>
      <c r="Q10" s="16">
        <f t="shared" si="0"/>
        <v>983</v>
      </c>
      <c r="R10" s="17">
        <f t="shared" si="1"/>
        <v>696</v>
      </c>
      <c r="S10" s="4">
        <v>40</v>
      </c>
      <c r="T10" s="4">
        <v>30</v>
      </c>
      <c r="U10" s="13">
        <f t="shared" si="6"/>
        <v>1679</v>
      </c>
    </row>
    <row r="11" spans="1:21" ht="34.200000000000003" customHeight="1" x14ac:dyDescent="0.3">
      <c r="A11" s="4" t="s">
        <v>17</v>
      </c>
      <c r="B11" s="5" t="s">
        <v>50</v>
      </c>
      <c r="C11" s="4">
        <f>' U14 Dziewczęta 09.09'!M11</f>
        <v>118</v>
      </c>
      <c r="D11" s="4">
        <f>' U 16 DZIEWCZĘTA 09.09'!O11</f>
        <v>296</v>
      </c>
      <c r="E11" s="4">
        <f>'U14 CHŁOPCY 09.09'!M11</f>
        <v>126</v>
      </c>
      <c r="F11" s="4">
        <f>'U 16 Chłopcy 09.09'!O11</f>
        <v>296</v>
      </c>
      <c r="G11" s="15">
        <f t="shared" si="7"/>
        <v>414</v>
      </c>
      <c r="H11" s="15">
        <f t="shared" si="8"/>
        <v>422</v>
      </c>
      <c r="I11" s="12">
        <f t="shared" si="2"/>
        <v>836</v>
      </c>
      <c r="J11" s="4">
        <f>'U14 Dziewczęta 28.05 '!M11</f>
        <v>203</v>
      </c>
      <c r="K11" s="4">
        <f>' U 16 DZIEWCZĘTA 28.05'!O11</f>
        <v>314</v>
      </c>
      <c r="L11" s="4">
        <f>'U14 CHŁOPCY 28.05'!M11</f>
        <v>84</v>
      </c>
      <c r="M11" s="4">
        <f>'U 16 Chłopcy 28.05'!O11</f>
        <v>332</v>
      </c>
      <c r="N11" s="46">
        <f t="shared" si="3"/>
        <v>517</v>
      </c>
      <c r="O11" s="46">
        <f t="shared" si="4"/>
        <v>416</v>
      </c>
      <c r="P11" s="11">
        <f t="shared" si="5"/>
        <v>933</v>
      </c>
      <c r="Q11" s="16">
        <f t="shared" si="0"/>
        <v>986</v>
      </c>
      <c r="R11" s="17">
        <f t="shared" si="1"/>
        <v>968</v>
      </c>
      <c r="S11" s="4">
        <v>55</v>
      </c>
      <c r="T11" s="4">
        <v>130</v>
      </c>
      <c r="U11" s="13">
        <f t="shared" si="6"/>
        <v>1954</v>
      </c>
    </row>
    <row r="12" spans="1:21" ht="34.200000000000003" customHeight="1" x14ac:dyDescent="0.3">
      <c r="A12" s="4" t="s">
        <v>18</v>
      </c>
      <c r="B12" s="5" t="s">
        <v>51</v>
      </c>
      <c r="C12" s="4">
        <f>' U14 Dziewczęta 09.09'!M12</f>
        <v>70</v>
      </c>
      <c r="D12" s="4">
        <f>' U 16 DZIEWCZĘTA 09.09'!O12</f>
        <v>130</v>
      </c>
      <c r="E12" s="4">
        <f>'U14 CHŁOPCY 09.09'!M12</f>
        <v>56</v>
      </c>
      <c r="F12" s="4">
        <f>'U 16 Chłopcy 09.09'!O12</f>
        <v>126</v>
      </c>
      <c r="G12" s="15">
        <f t="shared" si="7"/>
        <v>200</v>
      </c>
      <c r="H12" s="15">
        <f t="shared" si="8"/>
        <v>182</v>
      </c>
      <c r="I12" s="12">
        <f t="shared" si="2"/>
        <v>382</v>
      </c>
      <c r="J12" s="4">
        <f>'U14 Dziewczęta 28.05 '!M12</f>
        <v>0</v>
      </c>
      <c r="K12" s="4">
        <f>' U 16 DZIEWCZĘTA 28.05'!O12</f>
        <v>0</v>
      </c>
      <c r="L12" s="4">
        <f>'U14 CHŁOPCY 28.05'!M12</f>
        <v>0</v>
      </c>
      <c r="M12" s="4">
        <f>'U 16 Chłopcy 28.05'!O12</f>
        <v>0</v>
      </c>
      <c r="N12" s="46">
        <f t="shared" si="3"/>
        <v>0</v>
      </c>
      <c r="O12" s="46">
        <f t="shared" si="4"/>
        <v>0</v>
      </c>
      <c r="P12" s="11">
        <f t="shared" si="5"/>
        <v>0</v>
      </c>
      <c r="Q12" s="16">
        <f t="shared" si="0"/>
        <v>230</v>
      </c>
      <c r="R12" s="17">
        <f t="shared" si="1"/>
        <v>202</v>
      </c>
      <c r="S12" s="4">
        <v>30</v>
      </c>
      <c r="T12" s="4">
        <v>20</v>
      </c>
      <c r="U12" s="13">
        <f t="shared" si="6"/>
        <v>432</v>
      </c>
    </row>
    <row r="13" spans="1:21" ht="34.200000000000003" customHeight="1" x14ac:dyDescent="0.3">
      <c r="A13" s="4" t="s">
        <v>36</v>
      </c>
      <c r="B13" s="5" t="s">
        <v>52</v>
      </c>
      <c r="C13" s="4">
        <f>' U14 Dziewczęta 09.09'!M13</f>
        <v>58</v>
      </c>
      <c r="D13" s="4">
        <f>' U 16 DZIEWCZĘTA 09.09'!O13</f>
        <v>158</v>
      </c>
      <c r="E13" s="4">
        <f>'U14 CHŁOPCY 09.09'!M13</f>
        <v>58</v>
      </c>
      <c r="F13" s="4">
        <f>'U 16 Chłopcy 09.09'!O13</f>
        <v>127</v>
      </c>
      <c r="G13" s="15">
        <f t="shared" si="7"/>
        <v>216</v>
      </c>
      <c r="H13" s="15">
        <f t="shared" si="8"/>
        <v>185</v>
      </c>
      <c r="I13" s="12">
        <f t="shared" si="2"/>
        <v>401</v>
      </c>
      <c r="J13" s="4">
        <f>'U14 Dziewczęta 28.05 '!M13</f>
        <v>0</v>
      </c>
      <c r="K13" s="4">
        <f>' U 16 DZIEWCZĘTA 28.05'!O13</f>
        <v>0</v>
      </c>
      <c r="L13" s="4">
        <f>'U14 CHŁOPCY 28.05'!M13</f>
        <v>0</v>
      </c>
      <c r="M13" s="4">
        <f>'U 16 Chłopcy 28.05'!O13</f>
        <v>0</v>
      </c>
      <c r="N13" s="46">
        <f t="shared" si="3"/>
        <v>0</v>
      </c>
      <c r="O13" s="46">
        <f t="shared" si="4"/>
        <v>0</v>
      </c>
      <c r="P13" s="11">
        <f t="shared" si="5"/>
        <v>0</v>
      </c>
      <c r="Q13" s="16">
        <f t="shared" si="0"/>
        <v>226</v>
      </c>
      <c r="R13" s="17">
        <f t="shared" si="1"/>
        <v>195</v>
      </c>
      <c r="S13" s="4">
        <v>10</v>
      </c>
      <c r="T13" s="4">
        <v>10</v>
      </c>
      <c r="U13" s="13">
        <f t="shared" si="6"/>
        <v>421</v>
      </c>
    </row>
    <row r="14" spans="1:21" ht="34.35" customHeight="1" x14ac:dyDescent="0.3">
      <c r="A14" s="4" t="s">
        <v>41</v>
      </c>
      <c r="B14" s="5" t="s">
        <v>53</v>
      </c>
      <c r="C14" s="4">
        <f>' U14 Dziewczęta 09.09'!M14</f>
        <v>0</v>
      </c>
      <c r="D14" s="4">
        <f>' U 16 DZIEWCZĘTA 09.09'!O14</f>
        <v>176</v>
      </c>
      <c r="E14" s="4">
        <f>'U14 CHŁOPCY 09.09'!M14</f>
        <v>0</v>
      </c>
      <c r="F14" s="4">
        <f>'U 16 Chłopcy 09.09'!O14</f>
        <v>0</v>
      </c>
      <c r="G14" s="15">
        <f t="shared" si="7"/>
        <v>176</v>
      </c>
      <c r="H14" s="15">
        <f t="shared" si="8"/>
        <v>0</v>
      </c>
      <c r="I14" s="12">
        <f t="shared" si="2"/>
        <v>176</v>
      </c>
      <c r="J14" s="4">
        <f>'U14 Dziewczęta 28.05 '!M14</f>
        <v>0</v>
      </c>
      <c r="K14" s="4">
        <f>' U 16 DZIEWCZĘTA 28.05'!O14</f>
        <v>0</v>
      </c>
      <c r="L14" s="4">
        <f>'U14 CHŁOPCY 28.05'!M14</f>
        <v>0</v>
      </c>
      <c r="M14" s="4">
        <f>'U 16 Chłopcy 28.05'!O14</f>
        <v>0</v>
      </c>
      <c r="N14" s="46">
        <f t="shared" si="3"/>
        <v>0</v>
      </c>
      <c r="O14" s="46">
        <f t="shared" si="4"/>
        <v>0</v>
      </c>
      <c r="P14" s="11">
        <f t="shared" si="5"/>
        <v>0</v>
      </c>
      <c r="Q14" s="16">
        <f t="shared" si="0"/>
        <v>176</v>
      </c>
      <c r="R14" s="51">
        <f t="shared" si="1"/>
        <v>0</v>
      </c>
      <c r="S14" s="52">
        <v>0</v>
      </c>
      <c r="T14" s="52">
        <v>0</v>
      </c>
      <c r="U14" s="13">
        <f t="shared" si="6"/>
        <v>176</v>
      </c>
    </row>
    <row r="15" spans="1:21" ht="34.35" customHeight="1" x14ac:dyDescent="0.3">
      <c r="A15" s="4" t="s">
        <v>214</v>
      </c>
      <c r="B15" s="5" t="s">
        <v>233</v>
      </c>
      <c r="C15" s="47">
        <f>'U14 Dziewczęta 28.05 '!M15</f>
        <v>0</v>
      </c>
      <c r="D15" s="47">
        <v>0</v>
      </c>
      <c r="E15" s="47">
        <v>0</v>
      </c>
      <c r="F15" s="47">
        <v>0</v>
      </c>
      <c r="G15" s="15">
        <f t="shared" si="7"/>
        <v>0</v>
      </c>
      <c r="H15" s="15">
        <f t="shared" si="8"/>
        <v>0</v>
      </c>
      <c r="I15" s="12">
        <f t="shared" si="2"/>
        <v>0</v>
      </c>
      <c r="J15" s="4">
        <v>0</v>
      </c>
      <c r="K15" s="4">
        <f>' U 16 DZIEWCZĘTA 28.05'!O15</f>
        <v>0</v>
      </c>
      <c r="L15" s="4">
        <v>0</v>
      </c>
      <c r="M15" s="4">
        <f>'U 16 Chłopcy 28.05'!O16</f>
        <v>0</v>
      </c>
      <c r="N15" s="46">
        <f t="shared" si="3"/>
        <v>0</v>
      </c>
      <c r="O15" s="46">
        <f t="shared" si="4"/>
        <v>0</v>
      </c>
      <c r="P15" s="11">
        <f t="shared" si="5"/>
        <v>0</v>
      </c>
      <c r="Q15" s="16">
        <f t="shared" si="0"/>
        <v>140</v>
      </c>
      <c r="R15" s="17">
        <f t="shared" si="1"/>
        <v>70</v>
      </c>
      <c r="S15" s="4">
        <v>140</v>
      </c>
      <c r="T15" s="4">
        <v>70</v>
      </c>
      <c r="U15" s="13">
        <f t="shared" si="6"/>
        <v>210</v>
      </c>
    </row>
    <row r="16" spans="1:21" ht="34.35" customHeight="1" x14ac:dyDescent="0.3">
      <c r="A16" s="4" t="s">
        <v>217</v>
      </c>
      <c r="B16" s="5" t="s">
        <v>234</v>
      </c>
      <c r="C16" s="47">
        <f>'U14 Dziewczęta 28.05 '!M16</f>
        <v>78</v>
      </c>
      <c r="D16" s="47">
        <v>0</v>
      </c>
      <c r="E16" s="47">
        <v>0</v>
      </c>
      <c r="F16" s="47">
        <v>0</v>
      </c>
      <c r="G16" s="15">
        <f t="shared" si="7"/>
        <v>78</v>
      </c>
      <c r="H16" s="15">
        <f t="shared" si="8"/>
        <v>0</v>
      </c>
      <c r="I16" s="12">
        <f t="shared" si="2"/>
        <v>78</v>
      </c>
      <c r="J16" s="4">
        <v>0</v>
      </c>
      <c r="K16" s="4">
        <f>' U 16 DZIEWCZĘTA 28.05'!O16</f>
        <v>319</v>
      </c>
      <c r="L16" s="4">
        <v>0</v>
      </c>
      <c r="M16" s="4">
        <f>'U 16 Chłopcy 28.05'!O17</f>
        <v>235</v>
      </c>
      <c r="N16" s="46">
        <f t="shared" si="3"/>
        <v>319</v>
      </c>
      <c r="O16" s="46">
        <f t="shared" si="4"/>
        <v>235</v>
      </c>
      <c r="P16" s="11">
        <f t="shared" si="5"/>
        <v>554</v>
      </c>
      <c r="Q16" s="16">
        <f t="shared" si="0"/>
        <v>507</v>
      </c>
      <c r="R16" s="17">
        <f t="shared" si="1"/>
        <v>345</v>
      </c>
      <c r="S16" s="4">
        <v>110</v>
      </c>
      <c r="T16" s="4">
        <v>110</v>
      </c>
      <c r="U16" s="13">
        <f t="shared" si="6"/>
        <v>852</v>
      </c>
    </row>
    <row r="17" spans="1:21" ht="34.35" customHeight="1" x14ac:dyDescent="0.3">
      <c r="A17" s="4" t="s">
        <v>219</v>
      </c>
      <c r="B17" s="5" t="s">
        <v>235</v>
      </c>
      <c r="C17" s="47">
        <f>'U14 Dziewczęta 28.05 '!M17</f>
        <v>0</v>
      </c>
      <c r="D17" s="47">
        <v>0</v>
      </c>
      <c r="E17" s="47">
        <v>0</v>
      </c>
      <c r="F17" s="47">
        <v>0</v>
      </c>
      <c r="G17" s="15">
        <f t="shared" si="7"/>
        <v>0</v>
      </c>
      <c r="H17" s="15">
        <f t="shared" si="8"/>
        <v>0</v>
      </c>
      <c r="I17" s="12">
        <f t="shared" si="2"/>
        <v>0</v>
      </c>
      <c r="J17" s="4">
        <v>0</v>
      </c>
      <c r="K17" s="4">
        <f>' U 16 DZIEWCZĘTA 28.05'!O17</f>
        <v>0</v>
      </c>
      <c r="L17" s="4">
        <v>0</v>
      </c>
      <c r="M17" s="4">
        <f>'U 16 Chłopcy 28.05'!O18</f>
        <v>0</v>
      </c>
      <c r="N17" s="46">
        <f t="shared" si="3"/>
        <v>0</v>
      </c>
      <c r="O17" s="46">
        <f t="shared" si="4"/>
        <v>0</v>
      </c>
      <c r="P17" s="11">
        <f t="shared" si="5"/>
        <v>0</v>
      </c>
      <c r="Q17" s="16">
        <f t="shared" si="0"/>
        <v>100</v>
      </c>
      <c r="R17" s="17">
        <f t="shared" si="1"/>
        <v>120</v>
      </c>
      <c r="S17" s="4">
        <v>100</v>
      </c>
      <c r="T17" s="4">
        <v>120</v>
      </c>
      <c r="U17" s="13">
        <f t="shared" si="6"/>
        <v>220</v>
      </c>
    </row>
    <row r="18" spans="1:21" ht="34.35" customHeight="1" x14ac:dyDescent="0.3">
      <c r="A18" s="4" t="s">
        <v>221</v>
      </c>
      <c r="B18" s="5" t="s">
        <v>237</v>
      </c>
      <c r="C18" s="47">
        <f>'U14 Dziewczęta 28.05 '!M18</f>
        <v>0</v>
      </c>
      <c r="D18" s="47">
        <v>0</v>
      </c>
      <c r="E18" s="47">
        <v>0</v>
      </c>
      <c r="F18" s="47">
        <v>0</v>
      </c>
      <c r="G18" s="15">
        <f t="shared" si="7"/>
        <v>0</v>
      </c>
      <c r="H18" s="15">
        <f t="shared" si="8"/>
        <v>0</v>
      </c>
      <c r="I18" s="12">
        <f t="shared" si="2"/>
        <v>0</v>
      </c>
      <c r="J18" s="4">
        <v>0</v>
      </c>
      <c r="K18" s="4">
        <f>' U 16 DZIEWCZĘTA 28.05'!O18</f>
        <v>0</v>
      </c>
      <c r="L18" s="4">
        <v>0</v>
      </c>
      <c r="M18" s="4">
        <f>'U 16 Chłopcy 28.05'!O19</f>
        <v>0</v>
      </c>
      <c r="N18" s="46">
        <f t="shared" si="3"/>
        <v>0</v>
      </c>
      <c r="O18" s="46">
        <f t="shared" si="4"/>
        <v>0</v>
      </c>
      <c r="P18" s="11">
        <f t="shared" si="5"/>
        <v>0</v>
      </c>
      <c r="Q18" s="16">
        <f t="shared" ref="Q18:Q19" si="9">SUM(N18,G18,S18)</f>
        <v>20</v>
      </c>
      <c r="R18" s="17">
        <f t="shared" ref="R18:R19" si="10">SUM(O18,H18,T18)</f>
        <v>40</v>
      </c>
      <c r="S18" s="4">
        <v>20</v>
      </c>
      <c r="T18" s="4">
        <v>40</v>
      </c>
      <c r="U18" s="13">
        <f t="shared" si="6"/>
        <v>60</v>
      </c>
    </row>
    <row r="19" spans="1:21" ht="34.35" customHeight="1" x14ac:dyDescent="0.3">
      <c r="A19" s="4" t="s">
        <v>236</v>
      </c>
      <c r="B19" s="5" t="s">
        <v>238</v>
      </c>
      <c r="C19" s="47">
        <f>'U14 Dziewczęta 28.05 '!M19</f>
        <v>0</v>
      </c>
      <c r="D19" s="47">
        <v>0</v>
      </c>
      <c r="E19" s="47">
        <v>0</v>
      </c>
      <c r="F19" s="47">
        <v>0</v>
      </c>
      <c r="G19" s="15">
        <f t="shared" si="7"/>
        <v>0</v>
      </c>
      <c r="H19" s="15">
        <f t="shared" si="8"/>
        <v>0</v>
      </c>
      <c r="I19" s="12">
        <f t="shared" si="2"/>
        <v>0</v>
      </c>
      <c r="J19" s="4">
        <v>0</v>
      </c>
      <c r="K19" s="4">
        <f>' U 16 DZIEWCZĘTA 28.05'!O19</f>
        <v>0</v>
      </c>
      <c r="L19" s="4">
        <v>0</v>
      </c>
      <c r="M19" s="4">
        <f>'U 16 Chłopcy 28.05'!O20</f>
        <v>0</v>
      </c>
      <c r="N19" s="46">
        <f t="shared" si="3"/>
        <v>0</v>
      </c>
      <c r="O19" s="46">
        <f t="shared" si="4"/>
        <v>0</v>
      </c>
      <c r="P19" s="11">
        <f t="shared" si="5"/>
        <v>0</v>
      </c>
      <c r="Q19" s="16">
        <f t="shared" si="9"/>
        <v>70</v>
      </c>
      <c r="R19" s="17">
        <f t="shared" si="10"/>
        <v>100</v>
      </c>
      <c r="S19" s="4">
        <v>70</v>
      </c>
      <c r="T19" s="4">
        <v>100</v>
      </c>
      <c r="U19" s="13">
        <f t="shared" si="6"/>
        <v>170</v>
      </c>
    </row>
    <row r="20" spans="1:21" ht="34.35" customHeight="1" x14ac:dyDescent="0.3"/>
  </sheetData>
  <mergeCells count="6">
    <mergeCell ref="S2:T2"/>
    <mergeCell ref="C3:D3"/>
    <mergeCell ref="E3:F3"/>
    <mergeCell ref="J3:K3"/>
    <mergeCell ref="L3:M3"/>
    <mergeCell ref="Q2:R2"/>
  </mergeCells>
  <phoneticPr fontId="12" type="noConversion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 U14 Dziewczęta 09.09</vt:lpstr>
      <vt:lpstr>U14 CHŁOPCY 09.09</vt:lpstr>
      <vt:lpstr> U 16 DZIEWCZĘTA 09.09</vt:lpstr>
      <vt:lpstr>U 16 Chłopcy 09.09</vt:lpstr>
      <vt:lpstr>U14 Dziewczęta 28.05 </vt:lpstr>
      <vt:lpstr>U14 CHŁOPCY 28.05</vt:lpstr>
      <vt:lpstr> U 16 DZIEWCZĘTA 28.05</vt:lpstr>
      <vt:lpstr>U 16 Chłopcy 28.05</vt:lpstr>
      <vt:lpstr>Punktacja drużynowa</vt:lpstr>
      <vt:lpstr>Wyniki Halowa LA</vt:lpstr>
      <vt:lpstr>Podsumowanie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DSiR CKiS</dc:creator>
  <cp:lastModifiedBy>Adam Mrowiec</cp:lastModifiedBy>
  <cp:lastPrinted>2026-05-26T11:35:12Z</cp:lastPrinted>
  <dcterms:created xsi:type="dcterms:W3CDTF">2025-05-19T10:09:02Z</dcterms:created>
  <dcterms:modified xsi:type="dcterms:W3CDTF">2026-05-27T19:18:51Z</dcterms:modified>
</cp:coreProperties>
</file>